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ntabilidad\Desktop\FORMATOS IFT SECTOR PARAESTATAL MUNICIPAL\"/>
    </mc:Choice>
  </mc:AlternateContent>
  <xr:revisionPtr revIDLastSave="0" documentId="13_ncr:1_{437C79BE-1009-4362-8501-A12DE6D33ED9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20730" windowHeight="11160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EAEPE_COG!$B$2:$H$81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1" l="1"/>
  <c r="F73" i="1"/>
  <c r="E79" i="1"/>
  <c r="E80" i="1"/>
  <c r="H80" i="1" s="1"/>
  <c r="E37" i="1"/>
  <c r="E13" i="1" l="1"/>
  <c r="H79" i="1" l="1"/>
  <c r="H78" i="1"/>
  <c r="H77" i="1"/>
  <c r="H76" i="1"/>
  <c r="H70" i="1"/>
  <c r="H68" i="1"/>
  <c r="H62" i="1"/>
  <c r="H60" i="1"/>
  <c r="H13" i="1"/>
  <c r="G17" i="1"/>
  <c r="F17" i="1"/>
  <c r="D17" i="1"/>
  <c r="C17" i="1"/>
  <c r="E17" i="1" s="1"/>
  <c r="H17" i="1" s="1"/>
  <c r="G27" i="1"/>
  <c r="F27" i="1"/>
  <c r="D27" i="1"/>
  <c r="C27" i="1"/>
  <c r="G37" i="1"/>
  <c r="F37" i="1"/>
  <c r="D37" i="1"/>
  <c r="C37" i="1"/>
  <c r="H37" i="1" s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D73" i="1"/>
  <c r="C73" i="1"/>
  <c r="E73" i="1" s="1"/>
  <c r="H73" i="1" s="1"/>
  <c r="G9" i="1"/>
  <c r="G81" i="1" s="1"/>
  <c r="F9" i="1"/>
  <c r="F81" i="1" s="1"/>
  <c r="D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E27" i="1" l="1"/>
  <c r="H27" i="1" s="1"/>
  <c r="D81" i="1"/>
  <c r="E57" i="1"/>
  <c r="H57" i="1" s="1"/>
  <c r="E9" i="1"/>
  <c r="H9" i="1" s="1"/>
  <c r="C81" i="1"/>
  <c r="E81" i="1" s="1"/>
  <c r="H81" i="1" s="1"/>
  <c r="E47" i="1"/>
  <c r="H47" i="1" s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<sst xmlns="http://schemas.openxmlformats.org/spreadsheetml/2006/main" count="88" uniqueCount="88">
  <si>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</si>
  <si>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</si>
  <si>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</si>
  <si>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</si>
  <si>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</si>
  <si>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</si>
  <si>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</si>
  <si>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</si>
  <si>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</si>
  <si>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</si>
  <si>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</si>
  <si>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</si>
  <si>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</si>
  <si>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</si>
  <si>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</si>
  <si>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</si>
  <si>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</si>
  <si>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</si>
  <si>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</si>
  <si>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</si>
  <si>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</si>
  <si>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</si>
  <si>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</si>
  <si>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</si>
  <si>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</si>
  <si>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</si>
  <si>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</si>
  <si>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</si>
  <si>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</si>
  <si>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</si>
  <si>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</si>
  <si>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</si>
  <si>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</si>
  <si>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</si>
  <si>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</si>
  <si>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</si>
  <si>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</si>
  <si>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</si>
  <si>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</si>
  <si>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</si>
  <si>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</si>
  <si>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</si>
  <si>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</si>
  <si>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</si>
  <si>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</si>
  <si>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</si>
  <si>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</si>
  <si>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</si>
  <si>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</si>
  <si>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</si>
  <si>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</si>
  <si>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</si>
  <si>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</si>
  <si>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</si>
  <si>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</si>
  <si>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</si>
  <si>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</si>
  <si>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</si>
  <si>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</si>
  <si>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</si>
  <si>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</si>
  <si>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</si>
  <si>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</si>
  <si>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</si>
  <si>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</si>
  <si>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</si>
  <si>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</si>
  <si>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</si>
  <si>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</si>
  <si>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</si>
  <si>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</si>
  <si>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</si>
  <si>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</si>
  <si>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</si>
  <si>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</si>
  <si>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</si>
  <si>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</si>
  <si>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</si>
  <si>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</si>
  <si>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</si>
  <si>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</si>
  <si>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</si>
  <si>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</si>
  <si>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</si>
  <si>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</si>
  <si>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</si>
  <si>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 xml:space="preserve">Instituto Municipal de Pensiones 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</si>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</sst>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5" fontId="5" fillId="0" borderId="14" xfId="1" applyNumberFormat="1" applyFont="1" applyFill="1" applyBorder="1" applyAlignment="1" applyProtection="1">
      <alignment horizontal="right" vertical="center"/>
      <protection locked="0"/>
    </xf>
    <xf numFmtId="165" fontId="5" fillId="0" borderId="9" xfId="1" applyNumberFormat="1" applyFont="1" applyFill="1" applyBorder="1" applyAlignment="1" applyProtection="1">
      <alignment horizontal="right" vertical="center"/>
      <protection locked="0"/>
    </xf>
    <xf numFmtId="165" fontId="5" fillId="0" borderId="11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9" xfId="1" applyNumberFormat="1" applyFont="1" applyFill="1" applyBorder="1" applyAlignment="1" applyProtection="1">
      <alignment horizontal="right" vertical="center"/>
    </xf>
    <xf numFmtId="165" fontId="5" fillId="0" borderId="9" xfId="1" applyNumberFormat="1" applyFont="1" applyFill="1" applyBorder="1" applyAlignment="1" applyProtection="1">
      <alignment horizontal="right" vertical="center"/>
    </xf>
    <xf numFmtId="165" fontId="5" fillId="0" borderId="10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165" fontId="5" fillId="0" borderId="11" xfId="1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/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>
    <pageSetUpPr fitToPage="1"/>
  </sheetPr>
  <dimension ref="B1:I205"/>
  <sheetViews>
    <sheetView tabSelected="1" zoomScale="80" zoomScaleNormal="80" workbookViewId="0">
      <selection activeCell="K9" sqref="K9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7.85546875" style="1" bestFit="1" customWidth="1"/>
    <col min="4" max="4" width="18" style="1" bestFit="1" customWidth="1"/>
    <col min="5" max="8" width="17.8554687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5" t="s">
        <v>86</v>
      </c>
      <c r="C2" s="26"/>
      <c r="D2" s="26"/>
      <c r="E2" s="26"/>
      <c r="F2" s="26"/>
      <c r="G2" s="26"/>
      <c r="H2" s="27"/>
    </row>
    <row r="3" spans="2:9" x14ac:dyDescent="0.2">
      <c r="B3" s="28" t="s">
        <v>1</v>
      </c>
      <c r="C3" s="29"/>
      <c r="D3" s="29"/>
      <c r="E3" s="29"/>
      <c r="F3" s="29"/>
      <c r="G3" s="29"/>
      <c r="H3" s="30"/>
    </row>
    <row r="4" spans="2:9" x14ac:dyDescent="0.2">
      <c r="B4" s="28" t="s">
        <v>2</v>
      </c>
      <c r="C4" s="29"/>
      <c r="D4" s="29"/>
      <c r="E4" s="29"/>
      <c r="F4" s="29"/>
      <c r="G4" s="29"/>
      <c r="H4" s="30"/>
    </row>
    <row r="5" spans="2:9" ht="12.75" thickBot="1" x14ac:dyDescent="0.25">
      <c r="B5" s="31" t="s">
        <v>87</v>
      </c>
      <c r="C5" s="32"/>
      <c r="D5" s="32"/>
      <c r="E5" s="32"/>
      <c r="F5" s="32"/>
      <c r="G5" s="32"/>
      <c r="H5" s="33"/>
    </row>
    <row r="6" spans="2:9" ht="12.75" thickBot="1" x14ac:dyDescent="0.25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75" thickBot="1" x14ac:dyDescent="0.25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25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97690000</v>
      </c>
      <c r="D9" s="16">
        <f>SUM(D10:D16)</f>
        <v>1014402.3399999999</v>
      </c>
      <c r="E9" s="16">
        <f t="shared" ref="E9:E26" si="0">C9+D9</f>
        <v>98704402.340000004</v>
      </c>
      <c r="F9" s="16">
        <f>SUM(F10:F16)</f>
        <v>72448304.969999999</v>
      </c>
      <c r="G9" s="16">
        <f>SUM(G10:G16)</f>
        <v>66845436.779999994</v>
      </c>
      <c r="H9" s="16">
        <f t="shared" ref="H9:H40" si="1">E9-F9</f>
        <v>26256097.370000005</v>
      </c>
    </row>
    <row r="10" spans="2:9" ht="12" customHeight="1" x14ac:dyDescent="0.2">
      <c r="B10" s="11" t="s">
        <v>14</v>
      </c>
      <c r="C10" s="12">
        <v>29203202</v>
      </c>
      <c r="D10" s="13">
        <v>1106522</v>
      </c>
      <c r="E10" s="18">
        <f t="shared" si="0"/>
        <v>30309724</v>
      </c>
      <c r="F10" s="12">
        <v>22532198.640000001</v>
      </c>
      <c r="G10" s="12">
        <v>22532198.640000001</v>
      </c>
      <c r="H10" s="20">
        <f t="shared" si="1"/>
        <v>7777525.3599999994</v>
      </c>
    </row>
    <row r="11" spans="2:9" ht="12" customHeight="1" x14ac:dyDescent="0.2">
      <c r="B11" s="11" t="s">
        <v>15</v>
      </c>
      <c r="C11" s="12">
        <v>7160886</v>
      </c>
      <c r="D11" s="13">
        <v>330000</v>
      </c>
      <c r="E11" s="18">
        <f t="shared" si="0"/>
        <v>7490886</v>
      </c>
      <c r="F11" s="12">
        <v>5581299.2800000003</v>
      </c>
      <c r="G11" s="12">
        <v>5581299.2800000003</v>
      </c>
      <c r="H11" s="20">
        <f t="shared" si="1"/>
        <v>1909586.7199999997</v>
      </c>
    </row>
    <row r="12" spans="2:9" ht="12" customHeight="1" x14ac:dyDescent="0.2">
      <c r="B12" s="11" t="s">
        <v>16</v>
      </c>
      <c r="C12" s="12">
        <v>21643109</v>
      </c>
      <c r="D12" s="13">
        <v>31000</v>
      </c>
      <c r="E12" s="18">
        <f t="shared" si="0"/>
        <v>21674109</v>
      </c>
      <c r="F12" s="12">
        <v>16129855.220000001</v>
      </c>
      <c r="G12" s="12">
        <v>10526987.029999999</v>
      </c>
      <c r="H12" s="20">
        <f t="shared" si="1"/>
        <v>5544253.7799999993</v>
      </c>
    </row>
    <row r="13" spans="2:9" ht="12" customHeight="1" x14ac:dyDescent="0.2">
      <c r="B13" s="11" t="s">
        <v>17</v>
      </c>
      <c r="C13" s="12">
        <v>14007207</v>
      </c>
      <c r="D13" s="13">
        <v>630556</v>
      </c>
      <c r="E13" s="18">
        <f>C13+D13</f>
        <v>14637763</v>
      </c>
      <c r="F13" s="12">
        <v>10767651.9</v>
      </c>
      <c r="G13" s="12">
        <v>10767651.9</v>
      </c>
      <c r="H13" s="20">
        <f t="shared" si="1"/>
        <v>3870111.0999999996</v>
      </c>
    </row>
    <row r="14" spans="2:9" ht="12" customHeight="1" x14ac:dyDescent="0.2">
      <c r="B14" s="11" t="s">
        <v>18</v>
      </c>
      <c r="C14" s="12">
        <v>18889286</v>
      </c>
      <c r="D14" s="13">
        <v>2136212.34</v>
      </c>
      <c r="E14" s="18">
        <f t="shared" si="0"/>
        <v>21025498.34</v>
      </c>
      <c r="F14" s="12">
        <v>16035770.949999999</v>
      </c>
      <c r="G14" s="12">
        <v>16035770.949999999</v>
      </c>
      <c r="H14" s="20">
        <f t="shared" si="1"/>
        <v>4989727.3900000006</v>
      </c>
    </row>
    <row r="15" spans="2:9" ht="12" customHeight="1" x14ac:dyDescent="0.2">
      <c r="B15" s="11" t="s">
        <v>19</v>
      </c>
      <c r="C15" s="12">
        <v>3441310</v>
      </c>
      <c r="D15" s="13">
        <v>-3019888</v>
      </c>
      <c r="E15" s="18">
        <f t="shared" si="0"/>
        <v>421422</v>
      </c>
      <c r="F15" s="12">
        <v>0</v>
      </c>
      <c r="G15" s="12">
        <v>0</v>
      </c>
      <c r="H15" s="20">
        <f t="shared" si="1"/>
        <v>421422</v>
      </c>
    </row>
    <row r="16" spans="2:9" ht="12" customHeight="1" x14ac:dyDescent="0.2">
      <c r="B16" s="11" t="s">
        <v>20</v>
      </c>
      <c r="C16" s="12">
        <v>3345000</v>
      </c>
      <c r="D16" s="13">
        <v>-200000</v>
      </c>
      <c r="E16" s="18">
        <f t="shared" si="0"/>
        <v>3145000</v>
      </c>
      <c r="F16" s="12">
        <v>1401528.98</v>
      </c>
      <c r="G16" s="12">
        <v>1401528.98</v>
      </c>
      <c r="H16" s="20">
        <f t="shared" si="1"/>
        <v>1743471.02</v>
      </c>
    </row>
    <row r="17" spans="2:8" ht="24" customHeight="1" x14ac:dyDescent="0.2">
      <c r="B17" s="6" t="s">
        <v>21</v>
      </c>
      <c r="C17" s="16">
        <f>SUM(C18:C26)</f>
        <v>186841404.63999999</v>
      </c>
      <c r="D17" s="16">
        <f>SUM(D18:D26)</f>
        <v>50045763.290000007</v>
      </c>
      <c r="E17" s="16">
        <f t="shared" si="0"/>
        <v>236887167.93000001</v>
      </c>
      <c r="F17" s="16">
        <f>SUM(F18:F26)</f>
        <v>218692656.54999998</v>
      </c>
      <c r="G17" s="16">
        <f>SUM(G18:G26)</f>
        <v>178401143.19000003</v>
      </c>
      <c r="H17" s="16">
        <f t="shared" si="1"/>
        <v>18194511.380000025</v>
      </c>
    </row>
    <row r="18" spans="2:8" ht="24" x14ac:dyDescent="0.2">
      <c r="B18" s="9" t="s">
        <v>22</v>
      </c>
      <c r="C18" s="12">
        <v>607798</v>
      </c>
      <c r="D18" s="13">
        <v>13650.92</v>
      </c>
      <c r="E18" s="18">
        <f t="shared" si="0"/>
        <v>621448.92000000004</v>
      </c>
      <c r="F18" s="12">
        <v>503633.02</v>
      </c>
      <c r="G18" s="12">
        <v>440041.44</v>
      </c>
      <c r="H18" s="20">
        <f t="shared" si="1"/>
        <v>117815.90000000002</v>
      </c>
    </row>
    <row r="19" spans="2:8" ht="12" customHeight="1" x14ac:dyDescent="0.2">
      <c r="B19" s="9" t="s">
        <v>23</v>
      </c>
      <c r="C19" s="12">
        <v>244336</v>
      </c>
      <c r="D19" s="13">
        <v>-42164</v>
      </c>
      <c r="E19" s="18">
        <f t="shared" si="0"/>
        <v>202172</v>
      </c>
      <c r="F19" s="12">
        <v>132450.28</v>
      </c>
      <c r="G19" s="12">
        <v>132450.28</v>
      </c>
      <c r="H19" s="20">
        <f t="shared" si="1"/>
        <v>69721.72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121795</v>
      </c>
      <c r="D21" s="13">
        <v>1303</v>
      </c>
      <c r="E21" s="18">
        <f t="shared" si="0"/>
        <v>123098</v>
      </c>
      <c r="F21" s="12">
        <v>76401.08</v>
      </c>
      <c r="G21" s="12">
        <v>74153.210000000006</v>
      </c>
      <c r="H21" s="20">
        <f t="shared" si="1"/>
        <v>46696.92</v>
      </c>
    </row>
    <row r="22" spans="2:8" ht="12" customHeight="1" x14ac:dyDescent="0.2">
      <c r="B22" s="9" t="s">
        <v>26</v>
      </c>
      <c r="C22" s="12">
        <v>184735611.63999999</v>
      </c>
      <c r="D22" s="13">
        <v>50009798.170000002</v>
      </c>
      <c r="E22" s="18">
        <f t="shared" si="0"/>
        <v>234745409.81</v>
      </c>
      <c r="F22" s="12">
        <v>217301116.31999999</v>
      </c>
      <c r="G22" s="12">
        <v>177165860.59999999</v>
      </c>
      <c r="H22" s="20">
        <f t="shared" si="1"/>
        <v>17444293.49000001</v>
      </c>
    </row>
    <row r="23" spans="2:8" ht="12" customHeight="1" x14ac:dyDescent="0.2">
      <c r="B23" s="9" t="s">
        <v>27</v>
      </c>
      <c r="C23" s="12">
        <v>493057</v>
      </c>
      <c r="D23" s="13">
        <v>27820.560000000001</v>
      </c>
      <c r="E23" s="18">
        <f t="shared" si="0"/>
        <v>520877.56</v>
      </c>
      <c r="F23" s="12">
        <v>357399.46</v>
      </c>
      <c r="G23" s="12">
        <v>290168.65000000002</v>
      </c>
      <c r="H23" s="20">
        <f t="shared" si="1"/>
        <v>163478.09999999998</v>
      </c>
    </row>
    <row r="24" spans="2:8" ht="12" customHeight="1" x14ac:dyDescent="0.2">
      <c r="B24" s="9" t="s">
        <v>28</v>
      </c>
      <c r="C24" s="12">
        <v>188386</v>
      </c>
      <c r="D24" s="13">
        <v>32301.8</v>
      </c>
      <c r="E24" s="18">
        <f t="shared" si="0"/>
        <v>220687.8</v>
      </c>
      <c r="F24" s="12">
        <v>84842.26</v>
      </c>
      <c r="G24" s="12">
        <v>84709.93</v>
      </c>
      <c r="H24" s="20">
        <f t="shared" si="1"/>
        <v>135845.53999999998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450421</v>
      </c>
      <c r="D26" s="13">
        <v>3052.84</v>
      </c>
      <c r="E26" s="18">
        <f t="shared" si="0"/>
        <v>453473.84</v>
      </c>
      <c r="F26" s="12">
        <v>236814.13</v>
      </c>
      <c r="G26" s="12">
        <v>213759.08</v>
      </c>
      <c r="H26" s="20">
        <f t="shared" si="1"/>
        <v>216659.71000000002</v>
      </c>
    </row>
    <row r="27" spans="2:8" ht="20.100000000000001" customHeight="1" x14ac:dyDescent="0.2">
      <c r="B27" s="6" t="s">
        <v>31</v>
      </c>
      <c r="C27" s="16">
        <f>SUM(C28:C36)</f>
        <v>192889600</v>
      </c>
      <c r="D27" s="16">
        <f>SUM(D28:D36)</f>
        <v>65930788.109999999</v>
      </c>
      <c r="E27" s="16">
        <f>D27+C27</f>
        <v>258820388.11000001</v>
      </c>
      <c r="F27" s="16">
        <f>SUM(F28:F36)</f>
        <v>237766965.16000003</v>
      </c>
      <c r="G27" s="16">
        <f>SUM(G28:G36)</f>
        <v>206060567.01000002</v>
      </c>
      <c r="H27" s="16">
        <f t="shared" si="1"/>
        <v>21053422.949999988</v>
      </c>
    </row>
    <row r="28" spans="2:8" x14ac:dyDescent="0.2">
      <c r="B28" s="9" t="s">
        <v>32</v>
      </c>
      <c r="C28" s="12">
        <v>153789</v>
      </c>
      <c r="D28" s="13">
        <v>649.69000000000005</v>
      </c>
      <c r="E28" s="18">
        <f t="shared" ref="E28:E36" si="2">C28+D28</f>
        <v>154438.69</v>
      </c>
      <c r="F28" s="12">
        <v>108306.14</v>
      </c>
      <c r="G28" s="12">
        <v>108306.14</v>
      </c>
      <c r="H28" s="20">
        <f t="shared" si="1"/>
        <v>46132.55</v>
      </c>
    </row>
    <row r="29" spans="2:8" x14ac:dyDescent="0.2">
      <c r="B29" s="9" t="s">
        <v>33</v>
      </c>
      <c r="C29" s="12">
        <v>5577260</v>
      </c>
      <c r="D29" s="13">
        <v>1505359.85</v>
      </c>
      <c r="E29" s="18">
        <f t="shared" si="2"/>
        <v>7082619.8499999996</v>
      </c>
      <c r="F29" s="12">
        <v>5801940.21</v>
      </c>
      <c r="G29" s="12">
        <v>4585928.32</v>
      </c>
      <c r="H29" s="20">
        <f t="shared" si="1"/>
        <v>1280679.6399999997</v>
      </c>
    </row>
    <row r="30" spans="2:8" ht="12" customHeight="1" x14ac:dyDescent="0.2">
      <c r="B30" s="9" t="s">
        <v>34</v>
      </c>
      <c r="C30" s="12">
        <v>181497946</v>
      </c>
      <c r="D30" s="13">
        <v>62026625.390000001</v>
      </c>
      <c r="E30" s="18">
        <f t="shared" si="2"/>
        <v>243524571.38999999</v>
      </c>
      <c r="F30" s="12">
        <v>225638060.34999999</v>
      </c>
      <c r="G30" s="12">
        <v>195187750.86000001</v>
      </c>
      <c r="H30" s="20">
        <f t="shared" si="1"/>
        <v>17886511.039999992</v>
      </c>
    </row>
    <row r="31" spans="2:8" x14ac:dyDescent="0.2">
      <c r="B31" s="9" t="s">
        <v>35</v>
      </c>
      <c r="C31" s="12">
        <v>58750</v>
      </c>
      <c r="D31" s="13">
        <v>-6370</v>
      </c>
      <c r="E31" s="18">
        <f t="shared" si="2"/>
        <v>52380</v>
      </c>
      <c r="F31" s="12">
        <v>25155.75</v>
      </c>
      <c r="G31" s="12">
        <v>25155.75</v>
      </c>
      <c r="H31" s="20">
        <f t="shared" si="1"/>
        <v>27224.25</v>
      </c>
    </row>
    <row r="32" spans="2:8" ht="24" x14ac:dyDescent="0.2">
      <c r="B32" s="9" t="s">
        <v>36</v>
      </c>
      <c r="C32" s="12">
        <v>4502467</v>
      </c>
      <c r="D32" s="13">
        <v>51853.18</v>
      </c>
      <c r="E32" s="18">
        <f t="shared" si="2"/>
        <v>4554320.18</v>
      </c>
      <c r="F32" s="12">
        <v>3592086.49</v>
      </c>
      <c r="G32" s="12">
        <v>3553074.6</v>
      </c>
      <c r="H32" s="20">
        <f t="shared" si="1"/>
        <v>962233.68999999948</v>
      </c>
    </row>
    <row r="33" spans="2:8" x14ac:dyDescent="0.2">
      <c r="B33" s="9" t="s">
        <v>37</v>
      </c>
      <c r="C33" s="12">
        <v>247651</v>
      </c>
      <c r="D33" s="13">
        <v>0</v>
      </c>
      <c r="E33" s="18">
        <f t="shared" si="2"/>
        <v>247651</v>
      </c>
      <c r="F33" s="12">
        <v>177062.39999999999</v>
      </c>
      <c r="G33" s="12">
        <v>177062.39999999999</v>
      </c>
      <c r="H33" s="20">
        <f t="shared" si="1"/>
        <v>70588.600000000006</v>
      </c>
    </row>
    <row r="34" spans="2:8" x14ac:dyDescent="0.2">
      <c r="B34" s="9" t="s">
        <v>38</v>
      </c>
      <c r="C34" s="12">
        <v>132808</v>
      </c>
      <c r="D34" s="13">
        <v>4000</v>
      </c>
      <c r="E34" s="18">
        <f t="shared" si="2"/>
        <v>136808</v>
      </c>
      <c r="F34" s="12">
        <v>52066.99</v>
      </c>
      <c r="G34" s="12">
        <v>52066.99</v>
      </c>
      <c r="H34" s="20">
        <f t="shared" si="1"/>
        <v>84741.010000000009</v>
      </c>
    </row>
    <row r="35" spans="2:8" x14ac:dyDescent="0.2">
      <c r="B35" s="9" t="s">
        <v>39</v>
      </c>
      <c r="C35" s="12">
        <v>698929</v>
      </c>
      <c r="D35" s="13">
        <v>-2000</v>
      </c>
      <c r="E35" s="18">
        <f t="shared" si="2"/>
        <v>696929</v>
      </c>
      <c r="F35" s="12">
        <v>338910.83</v>
      </c>
      <c r="G35" s="12">
        <v>337845.95</v>
      </c>
      <c r="H35" s="20">
        <f t="shared" si="1"/>
        <v>358018.17</v>
      </c>
    </row>
    <row r="36" spans="2:8" x14ac:dyDescent="0.2">
      <c r="B36" s="9" t="s">
        <v>40</v>
      </c>
      <c r="C36" s="12">
        <v>20000</v>
      </c>
      <c r="D36" s="13">
        <v>2350670</v>
      </c>
      <c r="E36" s="18">
        <f t="shared" si="2"/>
        <v>2370670</v>
      </c>
      <c r="F36" s="12">
        <v>2033376</v>
      </c>
      <c r="G36" s="12">
        <v>2033376</v>
      </c>
      <c r="H36" s="20">
        <f t="shared" si="1"/>
        <v>337294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80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656914</v>
      </c>
      <c r="D47" s="16">
        <f>SUM(D48:D56)</f>
        <v>0</v>
      </c>
      <c r="E47" s="16">
        <f t="shared" si="3"/>
        <v>656914</v>
      </c>
      <c r="F47" s="16">
        <f>SUM(F48:F56)</f>
        <v>229070.32</v>
      </c>
      <c r="G47" s="16">
        <f>SUM(G48:G56)</f>
        <v>204797.32</v>
      </c>
      <c r="H47" s="16">
        <f t="shared" si="4"/>
        <v>427843.68</v>
      </c>
    </row>
    <row r="48" spans="2:8" x14ac:dyDescent="0.2">
      <c r="B48" s="9" t="s">
        <v>52</v>
      </c>
      <c r="C48" s="12">
        <v>330477</v>
      </c>
      <c r="D48" s="13">
        <v>0</v>
      </c>
      <c r="E48" s="18">
        <f t="shared" si="3"/>
        <v>330477</v>
      </c>
      <c r="F48" s="12">
        <v>161101.16</v>
      </c>
      <c r="G48" s="12">
        <v>161101.16</v>
      </c>
      <c r="H48" s="20">
        <f t="shared" si="4"/>
        <v>169375.84</v>
      </c>
    </row>
    <row r="49" spans="2:8" x14ac:dyDescent="0.2">
      <c r="B49" s="9" t="s">
        <v>53</v>
      </c>
      <c r="C49" s="12">
        <v>18269</v>
      </c>
      <c r="D49" s="13">
        <v>0</v>
      </c>
      <c r="E49" s="18">
        <f t="shared" si="3"/>
        <v>18269</v>
      </c>
      <c r="F49" s="12">
        <v>0</v>
      </c>
      <c r="G49" s="12">
        <v>0</v>
      </c>
      <c r="H49" s="20">
        <f t="shared" si="4"/>
        <v>18269</v>
      </c>
    </row>
    <row r="50" spans="2:8" x14ac:dyDescent="0.2">
      <c r="B50" s="9" t="s">
        <v>54</v>
      </c>
      <c r="C50" s="12">
        <v>263168</v>
      </c>
      <c r="D50" s="13">
        <v>0</v>
      </c>
      <c r="E50" s="18">
        <f t="shared" si="3"/>
        <v>263168</v>
      </c>
      <c r="F50" s="12">
        <v>55017.760000000002</v>
      </c>
      <c r="G50" s="12">
        <v>30744.76</v>
      </c>
      <c r="H50" s="20">
        <f t="shared" si="4"/>
        <v>208150.24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45000</v>
      </c>
      <c r="D53" s="13">
        <v>0</v>
      </c>
      <c r="E53" s="18">
        <f t="shared" si="3"/>
        <v>45000</v>
      </c>
      <c r="F53" s="12">
        <v>12951.4</v>
      </c>
      <c r="G53" s="12">
        <v>12951.4</v>
      </c>
      <c r="H53" s="20">
        <f t="shared" si="4"/>
        <v>32048.6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0</v>
      </c>
      <c r="D57" s="16">
        <f>SUM(D58:D60)</f>
        <v>0</v>
      </c>
      <c r="E57" s="16">
        <f t="shared" si="3"/>
        <v>0</v>
      </c>
      <c r="F57" s="16">
        <f>SUM(F58:F60)</f>
        <v>0</v>
      </c>
      <c r="G57" s="16">
        <f>SUM(G58:G60)</f>
        <v>0</v>
      </c>
      <c r="H57" s="16">
        <f t="shared" si="4"/>
        <v>0</v>
      </c>
    </row>
    <row r="58" spans="2:8" x14ac:dyDescent="0.2">
      <c r="B58" s="9" t="s">
        <v>62</v>
      </c>
      <c r="C58" s="12">
        <v>0</v>
      </c>
      <c r="D58" s="13">
        <v>0</v>
      </c>
      <c r="E58" s="18">
        <f t="shared" si="3"/>
        <v>0</v>
      </c>
      <c r="F58" s="12">
        <v>0</v>
      </c>
      <c r="G58" s="12">
        <v>0</v>
      </c>
      <c r="H58" s="20">
        <f t="shared" si="4"/>
        <v>0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74000000</v>
      </c>
      <c r="D73" s="17">
        <f>SUM(D74:D80)</f>
        <v>-74000000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ref="H74:H81" si="5">E74-F74</f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74000000</v>
      </c>
      <c r="D80" s="13">
        <v>-74000000</v>
      </c>
      <c r="E80" s="18">
        <f t="shared" si="3"/>
        <v>0</v>
      </c>
      <c r="F80" s="12">
        <v>0</v>
      </c>
      <c r="G80" s="13">
        <v>0</v>
      </c>
      <c r="H80" s="18">
        <f>E80-F80</f>
        <v>0</v>
      </c>
    </row>
    <row r="81" spans="2:8" ht="12.75" thickBot="1" x14ac:dyDescent="0.25">
      <c r="B81" s="8" t="s">
        <v>85</v>
      </c>
      <c r="C81" s="22">
        <f>SUM(C73,C69,C61,C57,C47,C27,C37,C17,C9)</f>
        <v>552077918.63999999</v>
      </c>
      <c r="D81" s="22">
        <f>SUM(D73,D69,D61,D57,D47,D37,D27,D17,D9)</f>
        <v>42990953.74000001</v>
      </c>
      <c r="E81" s="22">
        <f>C81+D81</f>
        <v>595068872.38</v>
      </c>
      <c r="F81" s="22">
        <f>SUM(F73,F69,F61,F57,F47,F37,F17,F27,F9)</f>
        <v>529136997</v>
      </c>
      <c r="G81" s="22">
        <f>SUM(G73,G69,G61,G57,G47,G37,G27,G17,G9)</f>
        <v>451511944.30000001</v>
      </c>
      <c r="H81" s="22">
        <f t="shared" si="5"/>
        <v>65931875.379999995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>
      <c r="B89" s="24"/>
      <c r="C89" s="24"/>
      <c r="D89" s="24"/>
      <c r="E89" s="24"/>
      <c r="F89" s="24"/>
      <c r="G89" s="24"/>
      <c r="H89" s="24"/>
    </row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IKGfEoqWI1kAZiTZ0UZSAYfbbWEKrLiXyUB9pTQg72ESfwS9uOEduVFG6pvX7TvCJUjO//WPMoF/JMrbTxrAeA==" saltValue="xNhxml91lzycLaY9qLCXHA==" spinCount="100000" sheet="1" formatCells="0" formatColumns="0" formatRows="0"/>
  <mergeCells count="8">
    <mergeCell ref="B89:H89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2025-11-11T17:28:47Z</cp:lastPrinted>
  <dcterms:created xsi:type="dcterms:W3CDTF">2019-12-04T16:22:52Z</dcterms:created>
  <dcterms:modified xsi:type="dcterms:W3CDTF">2025-11-11T17:35:58Z</dcterms:modified>
</cp:coreProperties>
</file>