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EEC5BF7C-1253-451D-BDE7-0178C397AD9A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2868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2" i="1"/>
  <c r="H56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33" i="1"/>
  <c r="H34" i="1"/>
  <c r="H37" i="1"/>
  <c r="H38" i="1"/>
  <c r="H23" i="1"/>
  <c r="H27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H84" i="1" s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E53" i="1"/>
  <c r="H53" i="1" s="1"/>
  <c r="E54" i="1"/>
  <c r="H54" i="1" s="1"/>
  <c r="E55" i="1"/>
  <c r="H55" i="1" s="1"/>
  <c r="E56" i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H32" i="1" s="1"/>
  <c r="E33" i="1"/>
  <c r="E34" i="1"/>
  <c r="E35" i="1"/>
  <c r="H35" i="1" s="1"/>
  <c r="E36" i="1"/>
  <c r="H36" i="1" s="1"/>
  <c r="E37" i="1"/>
  <c r="E38" i="1"/>
  <c r="E39" i="1"/>
  <c r="H39" i="1" s="1"/>
  <c r="E31" i="1"/>
  <c r="H31" i="1" s="1"/>
  <c r="E29" i="1"/>
  <c r="H29" i="1" s="1"/>
  <c r="E22" i="1"/>
  <c r="H22" i="1" s="1"/>
  <c r="E23" i="1"/>
  <c r="E24" i="1"/>
  <c r="H24" i="1" s="1"/>
  <c r="E25" i="1"/>
  <c r="H25" i="1" s="1"/>
  <c r="E26" i="1"/>
  <c r="H26" i="1" s="1"/>
  <c r="E27" i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C10" i="1" s="1"/>
  <c r="C160" i="1" s="1"/>
  <c r="H12" i="1"/>
  <c r="G12" i="1"/>
  <c r="F12" i="1"/>
  <c r="E12" i="1"/>
  <c r="D12" i="1"/>
  <c r="C12" i="1"/>
  <c r="G10" i="1"/>
  <c r="G160" i="1" s="1"/>
  <c r="F10" i="1"/>
  <c r="D10" i="1" l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<sst xmlns="http://schemas.openxmlformats.org/spreadsheetml/2006/main" count="163" uniqueCount="90">
  <si>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</si>
  <si>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</si>
  <si>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</si>
  <si>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</si>
  <si>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</si>
  <si>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</si>
  <si>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</si>
  <si>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</si>
  <si>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</si>
  <si>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</si>
  <si>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</si>
  <si>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</si>
  <si>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</si>
  <si>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</si>
  <si>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</si>
  <si>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</si>
  <si>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</si>
  <si>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</si>
  <si>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</si>
  <si>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</si>
  <si>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</si>
  <si>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</si>
  <si>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</si>
  <si>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</si>
  <si>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</si>
  <si>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</si>
  <si>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</si>
  <si>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</si>
  <si>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</si>
  <si>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</si>
  <si>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</si>
  <si>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</si>
  <si>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</si>
  <si>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</si>
  <si>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</si>
  <si>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</si>
  <si>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</si>
  <si>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</si>
  <si>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</si>
  <si>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</si>
  <si>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</si>
  <si>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</si>
  <si>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</si>
  <si>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</si>
  <si>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</si>
  <si>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</si>
  <si>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</si>
  <si>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</si>
  <si>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</si>
  <si>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</si>
  <si>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</si>
  <si>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</si>
  <si>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</si>
  <si>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</si>
  <si>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</si>
  <si>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</si>
  <si>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</si>
  <si>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</si>
  <si>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</si>
  <si>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</si>
  <si>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</si>
  <si>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</si>
  <si>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</si>
  <si>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</si>
  <si>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</si>
  <si>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</si>
  <si>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</si>
  <si>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</si>
  <si>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</si>
  <si>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</si>
  <si>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</si>
  <si>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</si>
  <si>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</si>
  <si>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</si>
  <si>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</si>
  <si>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</si>
  <si>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</si>
  <si>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</si>
  <si>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</si>
  <si>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</si>
  <si>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</si>
  <si>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</si>
  <si>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</si>
  <si>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</si>
  <si>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</si>
  <si>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</si>
  <si>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</si>
  <si>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</si>
  <si>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 2025 (b)</t>
  </si>
  <si>
    <t>Instituto Municipal de Pensiones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</si>
</sst>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166" fontId="7" fillId="0" borderId="14" xfId="0" applyNumberFormat="1" applyFont="1" applyBorder="1" applyAlignment="1" applyProtection="1">
      <alignment horizontal="right" vertical="center"/>
      <protection locked="0"/>
    </xf>
    <xf numFmtId="166" fontId="7" fillId="0" borderId="5" xfId="0" applyNumberFormat="1" applyFont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A140" zoomScale="90" zoomScaleNormal="90" workbookViewId="0">
      <selection activeCell="C10" sqref="C10"/>
    </sheetView>
  </sheetViews>
  <sheetFormatPr baseColWidth="10" defaultColWidth="11.44140625" defaultRowHeight="12" x14ac:dyDescent="0.25"/>
  <cols>
    <col min="1" max="1" width="3.5546875" style="1" customWidth="1"/>
    <col min="2" max="2" width="43.109375" style="1" customWidth="1"/>
    <col min="3" max="3" width="14.44140625" style="1" bestFit="1" customWidth="1"/>
    <col min="4" max="4" width="13.5546875" style="1" customWidth="1"/>
    <col min="5" max="8" width="14.44140625" style="1" bestFit="1" customWidth="1"/>
    <col min="9" max="9" width="3.6640625" style="1" customWidth="1"/>
    <col min="10" max="16384" width="11.44140625" style="1"/>
  </cols>
  <sheetData>
    <row r="1" spans="2:9" ht="15" customHeight="1" thickBot="1" x14ac:dyDescent="0.3">
      <c r="I1" s="2" t="s">
        <v>0</v>
      </c>
    </row>
    <row r="2" spans="2:9" ht="15" customHeight="1" x14ac:dyDescent="0.25">
      <c r="B2" s="41" t="s">
        <v>89</v>
      </c>
      <c r="C2" s="42"/>
      <c r="D2" s="42"/>
      <c r="E2" s="42"/>
      <c r="F2" s="42"/>
      <c r="G2" s="42"/>
      <c r="H2" s="43"/>
    </row>
    <row r="3" spans="2:9" x14ac:dyDescent="0.25">
      <c r="B3" s="44" t="s">
        <v>1</v>
      </c>
      <c r="C3" s="45"/>
      <c r="D3" s="45"/>
      <c r="E3" s="45"/>
      <c r="F3" s="45"/>
      <c r="G3" s="45"/>
      <c r="H3" s="46"/>
    </row>
    <row r="4" spans="2:9" x14ac:dyDescent="0.25">
      <c r="B4" s="44" t="s">
        <v>2</v>
      </c>
      <c r="C4" s="45"/>
      <c r="D4" s="45"/>
      <c r="E4" s="45"/>
      <c r="F4" s="45"/>
      <c r="G4" s="45"/>
      <c r="H4" s="46"/>
    </row>
    <row r="5" spans="2:9" x14ac:dyDescent="0.25">
      <c r="B5" s="47" t="s">
        <v>88</v>
      </c>
      <c r="C5" s="48"/>
      <c r="D5" s="48"/>
      <c r="E5" s="48"/>
      <c r="F5" s="48"/>
      <c r="G5" s="48"/>
      <c r="H5" s="49"/>
    </row>
    <row r="6" spans="2:9" ht="15.75" customHeight="1" thickBot="1" x14ac:dyDescent="0.3">
      <c r="B6" s="50" t="s">
        <v>3</v>
      </c>
      <c r="C6" s="51"/>
      <c r="D6" s="51"/>
      <c r="E6" s="51"/>
      <c r="F6" s="51"/>
      <c r="G6" s="51"/>
      <c r="H6" s="52"/>
    </row>
    <row r="7" spans="2:9" ht="24.75" customHeight="1" thickBot="1" x14ac:dyDescent="0.3">
      <c r="B7" s="34" t="s">
        <v>4</v>
      </c>
      <c r="C7" s="36" t="s">
        <v>5</v>
      </c>
      <c r="D7" s="37"/>
      <c r="E7" s="37"/>
      <c r="F7" s="37"/>
      <c r="G7" s="38"/>
      <c r="H7" s="39" t="s">
        <v>6</v>
      </c>
    </row>
    <row r="8" spans="2:9" ht="24.6" thickBot="1" x14ac:dyDescent="0.3">
      <c r="B8" s="35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0"/>
    </row>
    <row r="9" spans="2:9" x14ac:dyDescent="0.25">
      <c r="B9" s="4"/>
      <c r="C9" s="5"/>
      <c r="D9" s="5"/>
      <c r="E9" s="5"/>
      <c r="F9" s="5"/>
      <c r="G9" s="5"/>
      <c r="H9" s="29"/>
    </row>
    <row r="10" spans="2:9" x14ac:dyDescent="0.25">
      <c r="B10" s="6" t="s">
        <v>12</v>
      </c>
      <c r="C10" s="7">
        <f>SUM(C12,C20,C30,C40,C50,C60,C64,C73,C77)</f>
        <v>552077918.63999999</v>
      </c>
      <c r="D10" s="8">
        <f>SUM(D12,D20,D30,D40,D50,D60,D64,D73,D77)</f>
        <v>36356731.870000005</v>
      </c>
      <c r="E10" s="24">
        <f t="shared" ref="E10:H10" si="0">SUM(E12,E20,E30,E40,E50,E60,E64,E73,E77)</f>
        <v>588434650.50999999</v>
      </c>
      <c r="F10" s="8">
        <f t="shared" si="0"/>
        <v>362665407.56</v>
      </c>
      <c r="G10" s="8">
        <f t="shared" si="0"/>
        <v>291857445.5</v>
      </c>
      <c r="H10" s="24">
        <f t="shared" si="0"/>
        <v>225769242.94999999</v>
      </c>
    </row>
    <row r="11" spans="2:9" x14ac:dyDescent="0.25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5">
      <c r="B12" s="6" t="s">
        <v>13</v>
      </c>
      <c r="C12" s="7">
        <f>SUM(C13:C19)</f>
        <v>97690000</v>
      </c>
      <c r="D12" s="7">
        <f>SUM(D13:D19)</f>
        <v>610427.33999999985</v>
      </c>
      <c r="E12" s="25">
        <f t="shared" ref="E12:H12" si="1">SUM(E13:E19)</f>
        <v>98300427.340000004</v>
      </c>
      <c r="F12" s="7">
        <f t="shared" si="1"/>
        <v>48792487.940000005</v>
      </c>
      <c r="G12" s="7">
        <f t="shared" si="1"/>
        <v>45057242.480000004</v>
      </c>
      <c r="H12" s="25">
        <f t="shared" si="1"/>
        <v>49507939.399999991</v>
      </c>
    </row>
    <row r="13" spans="2:9" ht="22.8" x14ac:dyDescent="0.25">
      <c r="B13" s="10" t="s">
        <v>14</v>
      </c>
      <c r="C13" s="22">
        <v>29203202</v>
      </c>
      <c r="D13" s="22">
        <v>1106522</v>
      </c>
      <c r="E13" s="26">
        <f>SUM(C13:D13)</f>
        <v>30309724</v>
      </c>
      <c r="F13" s="23">
        <v>15284368.130000001</v>
      </c>
      <c r="G13" s="23">
        <v>15284368.130000001</v>
      </c>
      <c r="H13" s="30">
        <f>SUM(E13-F13)</f>
        <v>15025355.869999999</v>
      </c>
    </row>
    <row r="14" spans="2:9" ht="22.95" customHeight="1" x14ac:dyDescent="0.25">
      <c r="B14" s="10" t="s">
        <v>15</v>
      </c>
      <c r="C14" s="22">
        <v>7160886</v>
      </c>
      <c r="D14" s="22">
        <v>330000</v>
      </c>
      <c r="E14" s="26">
        <f t="shared" ref="E14:E79" si="2">SUM(C14:D14)</f>
        <v>7490886</v>
      </c>
      <c r="F14" s="23">
        <v>3646761.29</v>
      </c>
      <c r="G14" s="23">
        <v>3646761.29</v>
      </c>
      <c r="H14" s="30">
        <f t="shared" ref="H14:H79" si="3">SUM(E14-F14)</f>
        <v>3844124.71</v>
      </c>
    </row>
    <row r="15" spans="2:9" x14ac:dyDescent="0.25">
      <c r="B15" s="10" t="s">
        <v>16</v>
      </c>
      <c r="C15" s="22">
        <v>21643109</v>
      </c>
      <c r="D15" s="22">
        <v>31000</v>
      </c>
      <c r="E15" s="26">
        <f t="shared" si="2"/>
        <v>21674109</v>
      </c>
      <c r="F15" s="23">
        <v>10942857.449999999</v>
      </c>
      <c r="G15" s="23">
        <v>7207611.9900000002</v>
      </c>
      <c r="H15" s="30">
        <f t="shared" si="3"/>
        <v>10731251.550000001</v>
      </c>
    </row>
    <row r="16" spans="2:9" x14ac:dyDescent="0.25">
      <c r="B16" s="10" t="s">
        <v>17</v>
      </c>
      <c r="C16" s="22">
        <v>14007207</v>
      </c>
      <c r="D16" s="22">
        <v>630556</v>
      </c>
      <c r="E16" s="26">
        <f t="shared" si="2"/>
        <v>14637763</v>
      </c>
      <c r="F16" s="23">
        <v>7277849.4100000001</v>
      </c>
      <c r="G16" s="23">
        <v>7277849.4100000001</v>
      </c>
      <c r="H16" s="30">
        <f t="shared" si="3"/>
        <v>7359913.5899999999</v>
      </c>
    </row>
    <row r="17" spans="2:8" x14ac:dyDescent="0.25">
      <c r="B17" s="10" t="s">
        <v>18</v>
      </c>
      <c r="C17" s="22">
        <v>18889286</v>
      </c>
      <c r="D17" s="22">
        <v>1419949.34</v>
      </c>
      <c r="E17" s="26">
        <f t="shared" si="2"/>
        <v>20309235.34</v>
      </c>
      <c r="F17" s="23">
        <v>10696202.460000001</v>
      </c>
      <c r="G17" s="23">
        <v>10696202.460000001</v>
      </c>
      <c r="H17" s="30">
        <f t="shared" si="3"/>
        <v>9613032.879999999</v>
      </c>
    </row>
    <row r="18" spans="2:8" x14ac:dyDescent="0.25">
      <c r="B18" s="10" t="s">
        <v>19</v>
      </c>
      <c r="C18" s="22">
        <v>3441310</v>
      </c>
      <c r="D18" s="22">
        <v>-2707600</v>
      </c>
      <c r="E18" s="26">
        <f t="shared" si="2"/>
        <v>733710</v>
      </c>
      <c r="F18" s="23">
        <v>0</v>
      </c>
      <c r="G18" s="23">
        <v>0</v>
      </c>
      <c r="H18" s="30">
        <f t="shared" si="3"/>
        <v>733710</v>
      </c>
    </row>
    <row r="19" spans="2:8" x14ac:dyDescent="0.25">
      <c r="B19" s="10" t="s">
        <v>20</v>
      </c>
      <c r="C19" s="22">
        <v>3345000</v>
      </c>
      <c r="D19" s="22">
        <v>-200000</v>
      </c>
      <c r="E19" s="26">
        <f t="shared" si="2"/>
        <v>3145000</v>
      </c>
      <c r="F19" s="23">
        <v>944449.2</v>
      </c>
      <c r="G19" s="23">
        <v>944449.2</v>
      </c>
      <c r="H19" s="30">
        <f t="shared" si="3"/>
        <v>2200550.7999999998</v>
      </c>
    </row>
    <row r="20" spans="2:8" s="9" customFormat="1" ht="24" x14ac:dyDescent="0.25">
      <c r="B20" s="12" t="s">
        <v>21</v>
      </c>
      <c r="C20" s="7">
        <f>SUM(C21:C29)</f>
        <v>186841404.63999999</v>
      </c>
      <c r="D20" s="7">
        <f t="shared" ref="D20:H20" si="4">SUM(D21:D29)</f>
        <v>36545468.370000005</v>
      </c>
      <c r="E20" s="25">
        <f t="shared" si="4"/>
        <v>223386873.00999999</v>
      </c>
      <c r="F20" s="7">
        <f t="shared" si="4"/>
        <v>154026418.71000001</v>
      </c>
      <c r="G20" s="7">
        <f t="shared" si="4"/>
        <v>118002830.46000001</v>
      </c>
      <c r="H20" s="25">
        <f t="shared" si="4"/>
        <v>69360454.299999982</v>
      </c>
    </row>
    <row r="21" spans="2:8" ht="22.8" x14ac:dyDescent="0.25">
      <c r="B21" s="10" t="s">
        <v>22</v>
      </c>
      <c r="C21" s="22">
        <v>607798</v>
      </c>
      <c r="D21" s="22">
        <v>13650.92</v>
      </c>
      <c r="E21" s="26">
        <f t="shared" si="2"/>
        <v>621448.92000000004</v>
      </c>
      <c r="F21" s="33">
        <v>319092.95</v>
      </c>
      <c r="G21" s="33">
        <v>294352.78000000003</v>
      </c>
      <c r="H21" s="30">
        <f t="shared" si="3"/>
        <v>302355.97000000003</v>
      </c>
    </row>
    <row r="22" spans="2:8" ht="13.8" x14ac:dyDescent="0.25">
      <c r="B22" s="10" t="s">
        <v>23</v>
      </c>
      <c r="C22" s="22">
        <v>244336</v>
      </c>
      <c r="D22" s="22">
        <v>-42164</v>
      </c>
      <c r="E22" s="26">
        <f t="shared" si="2"/>
        <v>202172</v>
      </c>
      <c r="F22" s="33">
        <v>101791.05</v>
      </c>
      <c r="G22" s="33">
        <v>101791.05</v>
      </c>
      <c r="H22" s="30">
        <f t="shared" si="3"/>
        <v>100380.95</v>
      </c>
    </row>
    <row r="23" spans="2:8" ht="22.8" x14ac:dyDescent="0.25">
      <c r="B23" s="10" t="s">
        <v>24</v>
      </c>
      <c r="C23" s="22">
        <v>0</v>
      </c>
      <c r="D23" s="22">
        <v>0</v>
      </c>
      <c r="E23" s="26">
        <f t="shared" si="2"/>
        <v>0</v>
      </c>
      <c r="F23" s="33">
        <v>0</v>
      </c>
      <c r="G23" s="33">
        <v>0</v>
      </c>
      <c r="H23" s="30">
        <f t="shared" si="3"/>
        <v>0</v>
      </c>
    </row>
    <row r="24" spans="2:8" ht="22.8" x14ac:dyDescent="0.25">
      <c r="B24" s="10" t="s">
        <v>25</v>
      </c>
      <c r="C24" s="22">
        <v>121795</v>
      </c>
      <c r="D24" s="22">
        <v>1303</v>
      </c>
      <c r="E24" s="26">
        <f t="shared" si="2"/>
        <v>123098</v>
      </c>
      <c r="F24" s="33">
        <v>59398.96</v>
      </c>
      <c r="G24" s="33">
        <v>50535.12</v>
      </c>
      <c r="H24" s="30">
        <f t="shared" si="3"/>
        <v>63699.040000000001</v>
      </c>
    </row>
    <row r="25" spans="2:8" ht="23.4" customHeight="1" x14ac:dyDescent="0.25">
      <c r="B25" s="10" t="s">
        <v>26</v>
      </c>
      <c r="C25" s="22">
        <v>184735611.63999999</v>
      </c>
      <c r="D25" s="22">
        <v>36509503.25</v>
      </c>
      <c r="E25" s="26">
        <f t="shared" si="2"/>
        <v>221245114.88999999</v>
      </c>
      <c r="F25" s="33">
        <v>153055886.53999999</v>
      </c>
      <c r="G25" s="33">
        <v>117125678.03</v>
      </c>
      <c r="H25" s="30">
        <f t="shared" si="3"/>
        <v>68189228.349999994</v>
      </c>
    </row>
    <row r="26" spans="2:8" ht="13.8" x14ac:dyDescent="0.25">
      <c r="B26" s="10" t="s">
        <v>27</v>
      </c>
      <c r="C26" s="22">
        <v>493057</v>
      </c>
      <c r="D26" s="22">
        <v>27820.560000000001</v>
      </c>
      <c r="E26" s="26">
        <f t="shared" si="2"/>
        <v>520877.56</v>
      </c>
      <c r="F26" s="33">
        <v>248630.93</v>
      </c>
      <c r="G26" s="33">
        <v>211735.96</v>
      </c>
      <c r="H26" s="30">
        <f t="shared" si="3"/>
        <v>272246.63</v>
      </c>
    </row>
    <row r="27" spans="2:8" ht="22.8" x14ac:dyDescent="0.25">
      <c r="B27" s="10" t="s">
        <v>28</v>
      </c>
      <c r="C27" s="22">
        <v>188386</v>
      </c>
      <c r="D27" s="22">
        <v>32301.8</v>
      </c>
      <c r="E27" s="26">
        <f t="shared" si="2"/>
        <v>220687.8</v>
      </c>
      <c r="F27" s="33">
        <v>81762.399999999994</v>
      </c>
      <c r="G27" s="33">
        <v>81762.399999999994</v>
      </c>
      <c r="H27" s="30">
        <f t="shared" si="3"/>
        <v>138925.4</v>
      </c>
    </row>
    <row r="28" spans="2:8" ht="12" customHeight="1" x14ac:dyDescent="0.25">
      <c r="B28" s="10" t="s">
        <v>29</v>
      </c>
      <c r="C28" s="22"/>
      <c r="D28" s="22"/>
      <c r="E28" s="26">
        <f t="shared" si="2"/>
        <v>0</v>
      </c>
      <c r="F28" s="33"/>
      <c r="G28" s="33"/>
      <c r="H28" s="30">
        <f t="shared" si="3"/>
        <v>0</v>
      </c>
    </row>
    <row r="29" spans="2:8" ht="25.95" customHeight="1" x14ac:dyDescent="0.25">
      <c r="B29" s="10" t="s">
        <v>30</v>
      </c>
      <c r="C29" s="22">
        <v>450421</v>
      </c>
      <c r="D29" s="22">
        <v>3052.84</v>
      </c>
      <c r="E29" s="26">
        <f t="shared" si="2"/>
        <v>453473.84</v>
      </c>
      <c r="F29" s="33">
        <v>159855.88</v>
      </c>
      <c r="G29" s="33">
        <v>136975.12</v>
      </c>
      <c r="H29" s="30">
        <f t="shared" si="3"/>
        <v>293617.96000000002</v>
      </c>
    </row>
    <row r="30" spans="2:8" s="9" customFormat="1" ht="24" x14ac:dyDescent="0.25">
      <c r="B30" s="12" t="s">
        <v>31</v>
      </c>
      <c r="C30" s="7">
        <f>SUM(C31:C39)</f>
        <v>192889600</v>
      </c>
      <c r="D30" s="7">
        <f t="shared" ref="D30:H30" si="5">SUM(D31:D39)</f>
        <v>53459409.609999999</v>
      </c>
      <c r="E30" s="25">
        <f t="shared" si="5"/>
        <v>246349009.61000001</v>
      </c>
      <c r="F30" s="7">
        <f t="shared" si="5"/>
        <v>159671174.66999999</v>
      </c>
      <c r="G30" s="7">
        <f t="shared" si="5"/>
        <v>128660895.88000001</v>
      </c>
      <c r="H30" s="25">
        <f t="shared" si="5"/>
        <v>86677834.939999998</v>
      </c>
    </row>
    <row r="31" spans="2:8" ht="13.8" x14ac:dyDescent="0.25">
      <c r="B31" s="10" t="s">
        <v>32</v>
      </c>
      <c r="C31" s="22">
        <v>153789</v>
      </c>
      <c r="D31" s="22">
        <v>649.69000000000005</v>
      </c>
      <c r="E31" s="26">
        <f t="shared" si="2"/>
        <v>154438.69</v>
      </c>
      <c r="F31" s="33">
        <v>84258.35</v>
      </c>
      <c r="G31" s="33">
        <v>82543.179999999993</v>
      </c>
      <c r="H31" s="30">
        <f t="shared" si="3"/>
        <v>70180.34</v>
      </c>
    </row>
    <row r="32" spans="2:8" ht="13.8" x14ac:dyDescent="0.25">
      <c r="B32" s="10" t="s">
        <v>33</v>
      </c>
      <c r="C32" s="22">
        <v>5577260</v>
      </c>
      <c r="D32" s="22">
        <v>584904.57999999996</v>
      </c>
      <c r="E32" s="26">
        <f t="shared" si="2"/>
        <v>6162164.5800000001</v>
      </c>
      <c r="F32" s="33">
        <v>3692300.62</v>
      </c>
      <c r="G32" s="33">
        <v>2824508.94</v>
      </c>
      <c r="H32" s="30">
        <f t="shared" si="3"/>
        <v>2469863.96</v>
      </c>
    </row>
    <row r="33" spans="2:8" ht="22.8" x14ac:dyDescent="0.25">
      <c r="B33" s="10" t="s">
        <v>34</v>
      </c>
      <c r="C33" s="22">
        <v>181497946</v>
      </c>
      <c r="D33" s="22">
        <v>50470955.869999997</v>
      </c>
      <c r="E33" s="26">
        <f t="shared" si="2"/>
        <v>231968901.87</v>
      </c>
      <c r="F33" s="33">
        <v>151207365.24000001</v>
      </c>
      <c r="G33" s="33">
        <v>121096811.68000001</v>
      </c>
      <c r="H33" s="30">
        <f t="shared" si="3"/>
        <v>80761536.629999995</v>
      </c>
    </row>
    <row r="34" spans="2:8" ht="24.6" customHeight="1" x14ac:dyDescent="0.25">
      <c r="B34" s="10" t="s">
        <v>35</v>
      </c>
      <c r="C34" s="22">
        <v>58750</v>
      </c>
      <c r="D34" s="22">
        <v>-6370</v>
      </c>
      <c r="E34" s="26">
        <f t="shared" si="2"/>
        <v>52380</v>
      </c>
      <c r="F34" s="33">
        <v>17252.599999999999</v>
      </c>
      <c r="G34" s="33">
        <v>17252.599999999999</v>
      </c>
      <c r="H34" s="30">
        <f t="shared" si="3"/>
        <v>35127.4</v>
      </c>
    </row>
    <row r="35" spans="2:8" ht="22.8" x14ac:dyDescent="0.25">
      <c r="B35" s="10" t="s">
        <v>36</v>
      </c>
      <c r="C35" s="22">
        <v>4502467</v>
      </c>
      <c r="D35" s="22">
        <v>56599.47</v>
      </c>
      <c r="E35" s="26">
        <f t="shared" si="2"/>
        <v>4559066.47</v>
      </c>
      <c r="F35" s="33">
        <v>2241512.4900000002</v>
      </c>
      <c r="G35" s="33">
        <v>2213457.5099999998</v>
      </c>
      <c r="H35" s="30">
        <f t="shared" si="3"/>
        <v>2317553.9799999995</v>
      </c>
    </row>
    <row r="36" spans="2:8" ht="13.8" x14ac:dyDescent="0.25">
      <c r="B36" s="10" t="s">
        <v>37</v>
      </c>
      <c r="C36" s="22">
        <v>247651</v>
      </c>
      <c r="D36" s="22">
        <v>0</v>
      </c>
      <c r="E36" s="26">
        <f t="shared" si="2"/>
        <v>247651</v>
      </c>
      <c r="F36" s="33">
        <v>110664</v>
      </c>
      <c r="G36" s="33">
        <v>110664</v>
      </c>
      <c r="H36" s="30">
        <f t="shared" si="3"/>
        <v>136987</v>
      </c>
    </row>
    <row r="37" spans="2:8" ht="13.8" x14ac:dyDescent="0.25">
      <c r="B37" s="10" t="s">
        <v>38</v>
      </c>
      <c r="C37" s="22">
        <v>132808</v>
      </c>
      <c r="D37" s="22">
        <v>2000</v>
      </c>
      <c r="E37" s="26">
        <f t="shared" si="2"/>
        <v>134808</v>
      </c>
      <c r="F37" s="33">
        <v>37912.230000000003</v>
      </c>
      <c r="G37" s="33">
        <v>37912.230000000003</v>
      </c>
      <c r="H37" s="30">
        <f t="shared" si="3"/>
        <v>96895.76999999999</v>
      </c>
    </row>
    <row r="38" spans="2:8" ht="13.8" x14ac:dyDescent="0.25">
      <c r="B38" s="10" t="s">
        <v>39</v>
      </c>
      <c r="C38" s="22">
        <v>698929</v>
      </c>
      <c r="D38" s="22">
        <v>0</v>
      </c>
      <c r="E38" s="26">
        <f t="shared" si="2"/>
        <v>698929</v>
      </c>
      <c r="F38" s="33">
        <v>257089.14</v>
      </c>
      <c r="G38" s="33">
        <v>254925.74</v>
      </c>
      <c r="H38" s="30">
        <f t="shared" si="3"/>
        <v>441839.86</v>
      </c>
    </row>
    <row r="39" spans="2:8" ht="13.8" x14ac:dyDescent="0.25">
      <c r="B39" s="10" t="s">
        <v>40</v>
      </c>
      <c r="C39" s="22">
        <v>20000</v>
      </c>
      <c r="D39" s="22">
        <v>2350670</v>
      </c>
      <c r="E39" s="26">
        <f t="shared" si="2"/>
        <v>2370670</v>
      </c>
      <c r="F39" s="33">
        <v>2022820</v>
      </c>
      <c r="G39" s="33">
        <v>2022820</v>
      </c>
      <c r="H39" s="30">
        <f t="shared" si="3"/>
        <v>347850</v>
      </c>
    </row>
    <row r="40" spans="2:8" s="9" customFormat="1" ht="25.5" customHeight="1" x14ac:dyDescent="0.25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2.8" x14ac:dyDescent="0.25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5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5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5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5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2.8" x14ac:dyDescent="0.25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5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5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5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5">
      <c r="B50" s="12" t="s">
        <v>51</v>
      </c>
      <c r="C50" s="7">
        <f>SUM(C51:C59)</f>
        <v>656914</v>
      </c>
      <c r="D50" s="7">
        <f t="shared" ref="D50:H50" si="7">SUM(D51:D59)</f>
        <v>0</v>
      </c>
      <c r="E50" s="25">
        <f t="shared" si="7"/>
        <v>656914</v>
      </c>
      <c r="F50" s="7">
        <f t="shared" si="7"/>
        <v>175326.24</v>
      </c>
      <c r="G50" s="7">
        <f t="shared" si="7"/>
        <v>136476.68</v>
      </c>
      <c r="H50" s="25">
        <f t="shared" si="7"/>
        <v>481587.76</v>
      </c>
    </row>
    <row r="51" spans="2:8" ht="13.8" x14ac:dyDescent="0.25">
      <c r="B51" s="10" t="s">
        <v>52</v>
      </c>
      <c r="C51" s="22">
        <v>330477</v>
      </c>
      <c r="D51" s="22">
        <v>0</v>
      </c>
      <c r="E51" s="26">
        <f t="shared" si="2"/>
        <v>330477</v>
      </c>
      <c r="F51" s="33">
        <v>147630.07999999999</v>
      </c>
      <c r="G51" s="33">
        <v>123525.28</v>
      </c>
      <c r="H51" s="30">
        <f t="shared" si="3"/>
        <v>182846.92</v>
      </c>
    </row>
    <row r="52" spans="2:8" ht="13.8" x14ac:dyDescent="0.25">
      <c r="B52" s="10" t="s">
        <v>53</v>
      </c>
      <c r="C52" s="22">
        <v>18269</v>
      </c>
      <c r="D52" s="22">
        <v>0</v>
      </c>
      <c r="E52" s="26">
        <f t="shared" si="2"/>
        <v>18269</v>
      </c>
      <c r="F52" s="33">
        <v>0</v>
      </c>
      <c r="G52" s="33">
        <v>0</v>
      </c>
      <c r="H52" s="30">
        <f t="shared" si="3"/>
        <v>18269</v>
      </c>
    </row>
    <row r="53" spans="2:8" ht="13.8" x14ac:dyDescent="0.25">
      <c r="B53" s="10" t="s">
        <v>54</v>
      </c>
      <c r="C53" s="22">
        <v>263168</v>
      </c>
      <c r="D53" s="22">
        <v>0</v>
      </c>
      <c r="E53" s="26">
        <f t="shared" si="2"/>
        <v>263168</v>
      </c>
      <c r="F53" s="33">
        <v>14744.76</v>
      </c>
      <c r="G53" s="33">
        <v>0</v>
      </c>
      <c r="H53" s="30">
        <f t="shared" si="3"/>
        <v>248423.24</v>
      </c>
    </row>
    <row r="54" spans="2:8" ht="13.8" x14ac:dyDescent="0.25">
      <c r="B54" s="10" t="s">
        <v>55</v>
      </c>
      <c r="C54" s="22"/>
      <c r="D54" s="22">
        <v>0</v>
      </c>
      <c r="E54" s="26">
        <f t="shared" si="2"/>
        <v>0</v>
      </c>
      <c r="F54" s="33"/>
      <c r="G54" s="33"/>
      <c r="H54" s="30">
        <f t="shared" si="3"/>
        <v>0</v>
      </c>
    </row>
    <row r="55" spans="2:8" ht="13.8" x14ac:dyDescent="0.25">
      <c r="B55" s="10" t="s">
        <v>56</v>
      </c>
      <c r="C55" s="22"/>
      <c r="D55" s="22">
        <v>0</v>
      </c>
      <c r="E55" s="26">
        <f t="shared" si="2"/>
        <v>0</v>
      </c>
      <c r="F55" s="33"/>
      <c r="G55" s="33"/>
      <c r="H55" s="30">
        <f t="shared" si="3"/>
        <v>0</v>
      </c>
    </row>
    <row r="56" spans="2:8" ht="13.8" x14ac:dyDescent="0.25">
      <c r="B56" s="10" t="s">
        <v>57</v>
      </c>
      <c r="C56" s="22">
        <v>45000</v>
      </c>
      <c r="D56" s="22">
        <v>0</v>
      </c>
      <c r="E56" s="26">
        <f t="shared" si="2"/>
        <v>45000</v>
      </c>
      <c r="F56" s="33">
        <v>12951.4</v>
      </c>
      <c r="G56" s="33">
        <v>12951.4</v>
      </c>
      <c r="H56" s="30">
        <f t="shared" si="3"/>
        <v>32048.6</v>
      </c>
    </row>
    <row r="57" spans="2:8" x14ac:dyDescent="0.25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5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5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5">
      <c r="B60" s="6" t="s">
        <v>61</v>
      </c>
      <c r="C60" s="7">
        <f>SUM(C61:C63)</f>
        <v>0</v>
      </c>
      <c r="D60" s="7">
        <f t="shared" ref="D60:H60" si="8">SUM(D61:D63)</f>
        <v>0</v>
      </c>
      <c r="E60" s="25">
        <f t="shared" si="8"/>
        <v>0</v>
      </c>
      <c r="F60" s="7">
        <f t="shared" si="8"/>
        <v>0</v>
      </c>
      <c r="G60" s="7">
        <f t="shared" si="8"/>
        <v>0</v>
      </c>
      <c r="H60" s="25">
        <f t="shared" si="8"/>
        <v>0</v>
      </c>
    </row>
    <row r="61" spans="2:8" x14ac:dyDescent="0.25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5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5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5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2.8" x14ac:dyDescent="0.25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5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5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5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2.8" x14ac:dyDescent="0.25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x14ac:dyDescent="0.25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5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2.8" x14ac:dyDescent="0.25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5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5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5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5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5">
      <c r="B77" s="6" t="s">
        <v>78</v>
      </c>
      <c r="C77" s="7">
        <f>SUM(C78:C84)</f>
        <v>74000000</v>
      </c>
      <c r="D77" s="7">
        <f t="shared" ref="D77:H77" si="11">SUM(D78:D84)</f>
        <v>-54258573.450000003</v>
      </c>
      <c r="E77" s="25">
        <f t="shared" si="11"/>
        <v>19741426.549999997</v>
      </c>
      <c r="F77" s="7">
        <f t="shared" si="11"/>
        <v>0</v>
      </c>
      <c r="G77" s="7">
        <f t="shared" si="11"/>
        <v>0</v>
      </c>
      <c r="H77" s="25">
        <f t="shared" si="11"/>
        <v>19741426.549999997</v>
      </c>
    </row>
    <row r="78" spans="2:8" x14ac:dyDescent="0.25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5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5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5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5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5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3.4" thickBot="1" x14ac:dyDescent="0.3">
      <c r="B84" s="10" t="s">
        <v>85</v>
      </c>
      <c r="C84" s="32">
        <v>74000000</v>
      </c>
      <c r="D84" s="33">
        <v>-54258573.450000003</v>
      </c>
      <c r="E84" s="26">
        <f t="shared" si="12"/>
        <v>19741426.549999997</v>
      </c>
      <c r="F84" s="23">
        <v>0</v>
      </c>
      <c r="G84" s="22">
        <v>0</v>
      </c>
      <c r="H84" s="30">
        <f t="shared" si="13"/>
        <v>19741426.549999997</v>
      </c>
    </row>
    <row r="85" spans="2:8" ht="24.75" customHeight="1" x14ac:dyDescent="0.25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5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2.8" x14ac:dyDescent="0.25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5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5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5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5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5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5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2.8" x14ac:dyDescent="0.25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2.8" x14ac:dyDescent="0.25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5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2.8" x14ac:dyDescent="0.25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2.8" x14ac:dyDescent="0.25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2.8" x14ac:dyDescent="0.25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5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2.8" x14ac:dyDescent="0.25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5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5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2.8" x14ac:dyDescent="0.25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5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5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2.8" x14ac:dyDescent="0.25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x14ac:dyDescent="0.25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2.8" x14ac:dyDescent="0.25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x14ac:dyDescent="0.25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5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5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5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5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2.8" x14ac:dyDescent="0.25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5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5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5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5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2.8" x14ac:dyDescent="0.25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5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5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5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5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5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5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x14ac:dyDescent="0.25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5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5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5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5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5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5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5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5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5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5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2" customHeight="1" x14ac:dyDescent="0.25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2.8" x14ac:dyDescent="0.25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5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5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5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2.8" x14ac:dyDescent="0.25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x14ac:dyDescent="0.25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5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2.8" x14ac:dyDescent="0.25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5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5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5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5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5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5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5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5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5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5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5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2" customHeight="1" x14ac:dyDescent="0.25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5">
      <c r="B159" s="19"/>
      <c r="C159" s="11"/>
      <c r="D159" s="11"/>
      <c r="E159" s="26"/>
      <c r="F159" s="11"/>
      <c r="G159" s="11"/>
      <c r="H159" s="26"/>
    </row>
    <row r="160" spans="2:8" ht="12.6" thickBot="1" x14ac:dyDescent="0.3">
      <c r="B160" s="20" t="s">
        <v>87</v>
      </c>
      <c r="C160" s="21">
        <f>SUM(C10,C85)</f>
        <v>552077918.63999999</v>
      </c>
      <c r="D160" s="21">
        <f t="shared" ref="D160:G160" si="28">SUM(D10,D85)</f>
        <v>36356731.870000005</v>
      </c>
      <c r="E160" s="28">
        <f>SUM(E10,E85)</f>
        <v>588434650.50999999</v>
      </c>
      <c r="F160" s="21">
        <f t="shared" si="28"/>
        <v>362665407.56</v>
      </c>
      <c r="G160" s="21">
        <f t="shared" si="28"/>
        <v>291857445.5</v>
      </c>
      <c r="H160" s="28">
        <f>SUM(H10,H85)</f>
        <v>225769242.94999999</v>
      </c>
    </row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2020-01-08T21:14:59Z</dcterms:created>
  <dcterms:modified xsi:type="dcterms:W3CDTF">2025-07-24T02:09:42Z</dcterms:modified>
</cp:coreProperties>
</file>