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CTA PUBLICA 2DO TRIMESTRE\"/>
    </mc:Choice>
  </mc:AlternateContent>
  <xr:revisionPtr revIDLastSave="0" documentId="13_ncr:1_{BF378963-A5F9-42B8-9067-D130DD66B02A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ANEXO">#REF!</definedName>
    <definedName name="_xlnm.Print_Area" localSheetId="0">EVHP!$B$2:$G$99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F89" i="1"/>
  <c r="F93" i="1" s="1"/>
  <c r="G87" i="1"/>
  <c r="G86" i="1"/>
  <c r="G85" i="1"/>
  <c r="G84" i="1"/>
  <c r="G83" i="1"/>
  <c r="E82" i="1"/>
  <c r="D82" i="1"/>
  <c r="G80" i="1"/>
  <c r="G79" i="1"/>
  <c r="G78" i="1"/>
  <c r="G77" i="1"/>
  <c r="C77" i="1"/>
  <c r="F75" i="1"/>
  <c r="G73" i="1"/>
  <c r="G72" i="1"/>
  <c r="F71" i="1"/>
  <c r="G71" i="1" s="1"/>
  <c r="G69" i="1"/>
  <c r="G68" i="1"/>
  <c r="G67" i="1"/>
  <c r="G66" i="1"/>
  <c r="G65" i="1"/>
  <c r="E64" i="1"/>
  <c r="E75" i="1" s="1"/>
  <c r="D64" i="1"/>
  <c r="G64" i="1" s="1"/>
  <c r="G62" i="1"/>
  <c r="G61" i="1"/>
  <c r="G60" i="1"/>
  <c r="C59" i="1"/>
  <c r="C75" i="1" s="1"/>
  <c r="G82" i="1" l="1"/>
  <c r="C93" i="1"/>
  <c r="E93" i="1"/>
  <c r="G59" i="1"/>
  <c r="D75" i="1"/>
  <c r="D93" i="1" s="1"/>
  <c r="G75" i="1" l="1"/>
  <c r="G93" i="1"/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l="1"/>
  <c r="C41" i="1" s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<sst xmlns="http://schemas.openxmlformats.org/spreadsheetml/2006/main" count="85" uniqueCount="34">
  <si>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</si>
  <si>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</si>
  <si>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</si>
  <si>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</si>
  <si>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</si>
  <si>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</si>
  <si>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</si>
  <si>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</si>
  <si>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</si>
  <si>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</si>
  <si>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</si>
  <si>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</si>
  <si>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</si>
  <si>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</si>
  <si>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</si>
  <si>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</si>
  <si>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</si>
  <si>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</si>
  <si>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</si>
  <si>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</si>
  <si>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30 de Junio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</si>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</sst>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General_)"/>
    <numFmt numFmtId="167" formatCode="#,##0_ ;[Red]\-#,##0\ "/>
    <numFmt numFmtId="168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9" fillId="0" borderId="0"/>
    <xf numFmtId="43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5" fontId="3" fillId="0" borderId="18" xfId="1" applyNumberFormat="1" applyFont="1" applyFill="1" applyBorder="1" applyAlignment="1" applyProtection="1">
      <alignment vertical="center" wrapText="1"/>
      <protection locked="0"/>
    </xf>
    <xf numFmtId="165" fontId="3" fillId="0" borderId="22" xfId="1" applyNumberFormat="1" applyFont="1" applyFill="1" applyBorder="1" applyAlignment="1" applyProtection="1">
      <alignment vertical="center" wrapText="1"/>
      <protection locked="0"/>
    </xf>
    <xf numFmtId="165" fontId="3" fillId="0" borderId="10" xfId="1" applyNumberFormat="1" applyFont="1" applyFill="1" applyBorder="1" applyAlignment="1" applyProtection="1">
      <alignment vertical="center" wrapText="1"/>
      <protection locked="0"/>
    </xf>
    <xf numFmtId="165" fontId="2" fillId="0" borderId="19" xfId="1" applyNumberFormat="1" applyFont="1" applyFill="1" applyBorder="1" applyAlignment="1" applyProtection="1">
      <alignment vertical="center" wrapText="1"/>
      <protection locked="0"/>
    </xf>
    <xf numFmtId="165" fontId="2" fillId="3" borderId="19" xfId="1" applyNumberFormat="1" applyFont="1" applyFill="1" applyBorder="1" applyAlignment="1" applyProtection="1">
      <alignment vertical="center" wrapText="1"/>
      <protection locked="0"/>
    </xf>
    <xf numFmtId="165" fontId="2" fillId="3" borderId="23" xfId="1" applyNumberFormat="1" applyFont="1" applyFill="1" applyBorder="1" applyAlignment="1" applyProtection="1">
      <alignment vertical="center" wrapText="1"/>
      <protection locked="0"/>
    </xf>
    <xf numFmtId="165" fontId="2" fillId="0" borderId="8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165" fontId="3" fillId="3" borderId="19" xfId="1" applyNumberFormat="1" applyFont="1" applyFill="1" applyBorder="1" applyAlignment="1" applyProtection="1">
      <alignment vertical="center" wrapText="1"/>
      <protection locked="0"/>
    </xf>
    <xf numFmtId="165" fontId="3" fillId="3" borderId="23" xfId="1" applyNumberFormat="1" applyFont="1" applyFill="1" applyBorder="1" applyAlignment="1" applyProtection="1">
      <alignment vertical="center" wrapText="1"/>
      <protection locked="0"/>
    </xf>
    <xf numFmtId="165" fontId="3" fillId="0" borderId="8" xfId="1" applyNumberFormat="1" applyFont="1" applyFill="1" applyBorder="1" applyAlignment="1" applyProtection="1">
      <alignment vertical="center" wrapText="1"/>
      <protection locked="0"/>
    </xf>
    <xf numFmtId="165" fontId="2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  <protection locked="0"/>
    </xf>
    <xf numFmtId="165" fontId="2" fillId="0" borderId="12" xfId="1" applyNumberFormat="1" applyFont="1" applyFill="1" applyBorder="1" applyAlignment="1" applyProtection="1">
      <alignment vertical="center" wrapText="1"/>
      <protection locked="0"/>
    </xf>
    <xf numFmtId="168" fontId="8" fillId="0" borderId="26" xfId="0" applyNumberFormat="1" applyFont="1" applyBorder="1" applyAlignment="1" applyProtection="1">
      <alignment horizontal="right" vertical="top"/>
      <protection locked="0"/>
    </xf>
    <xf numFmtId="167" fontId="8" fillId="0" borderId="26" xfId="0" applyNumberFormat="1" applyFont="1" applyBorder="1" applyAlignment="1" applyProtection="1">
      <alignment horizontal="right" vertical="top"/>
      <protection locked="0"/>
    </xf>
    <xf numFmtId="164" fontId="8" fillId="0" borderId="26" xfId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5">
    <cellStyle name="=C:\WINNT\SYSTEM32\COMMAND.COM" xfId="2" xr:uid="{05FEF9FA-275F-40C5-83F0-32B88472FD77}"/>
    <cellStyle name="Millares" xfId="1" builtinId="3"/>
    <cellStyle name="Millares 2" xfId="3" xr:uid="{EDE4731B-446D-4770-A5B9-B17CA70B7CB3}"/>
    <cellStyle name="Normal" xfId="0" builtinId="0"/>
    <cellStyle name="Normal 2" xfId="4" xr:uid="{5EA63C04-7485-4F31-B1F8-F458CD139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35717</xdr:colOff>
      <xdr:row>44</xdr:row>
      <xdr:rowOff>163993</xdr:rowOff>
    </xdr:from>
    <xdr:to>
      <xdr:col>5</xdr:col>
      <xdr:colOff>1881188</xdr:colOff>
      <xdr:row>44</xdr:row>
      <xdr:rowOff>1395544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6E7E37A3-7692-4891-9A62-708873BAE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9048748" y="9867587"/>
          <a:ext cx="1845471" cy="123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238124</xdr:colOff>
      <xdr:row>44</xdr:row>
      <xdr:rowOff>20544</xdr:rowOff>
    </xdr:from>
    <xdr:to>
      <xdr:col>1</xdr:col>
      <xdr:colOff>2655093</xdr:colOff>
      <xdr:row>44</xdr:row>
      <xdr:rowOff>1537119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F4E1BDC-46C8-4DC5-AD25-AA6D6C7F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" y="9724138"/>
          <a:ext cx="2416969" cy="151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23812</xdr:colOff>
      <xdr:row>96</xdr:row>
      <xdr:rowOff>152137</xdr:rowOff>
    </xdr:from>
    <xdr:ext cx="1797844" cy="1183876"/>
    <xdr:pic>
      <xdr:nvPicPr>
        <xdr:cNvPr id="6" name="3 Imagen">
          <a:extLst>
            <a:ext uri="{FF2B5EF4-FFF2-40B4-BE49-F238E27FC236}">
              <a16:creationId xmlns:a16="http://schemas.microsoft.com/office/drawing/2014/main" id="{A1EC1F15-AF6F-4F19-93DC-FC9D00232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9036843" y="22273950"/>
          <a:ext cx="1797844" cy="118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404811</xdr:colOff>
      <xdr:row>96</xdr:row>
      <xdr:rowOff>127700</xdr:rowOff>
    </xdr:from>
    <xdr:ext cx="2119314" cy="1271212"/>
    <xdr:pic>
      <xdr:nvPicPr>
        <xdr:cNvPr id="7" name="1 Imagen">
          <a:extLst>
            <a:ext uri="{FF2B5EF4-FFF2-40B4-BE49-F238E27FC236}">
              <a16:creationId xmlns:a16="http://schemas.microsoft.com/office/drawing/2014/main" id="{FDEF4CB5-648E-4A1A-A355-43BDD62B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2249513"/>
          <a:ext cx="2119314" cy="127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80" zoomScaleNormal="80" workbookViewId="0">
      <selection activeCell="D48" sqref="D48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62" t="s">
        <v>19</v>
      </c>
      <c r="C2" s="63"/>
      <c r="D2" s="63"/>
      <c r="E2" s="63"/>
      <c r="F2" s="63"/>
      <c r="G2" s="64"/>
    </row>
    <row r="3" spans="2:8" x14ac:dyDescent="0.2">
      <c r="B3" s="72" t="s">
        <v>1</v>
      </c>
      <c r="C3" s="73"/>
      <c r="D3" s="73"/>
      <c r="E3" s="73"/>
      <c r="F3" s="73"/>
      <c r="G3" s="74"/>
    </row>
    <row r="4" spans="2:8" ht="15" thickBot="1" x14ac:dyDescent="0.25">
      <c r="B4" s="68" t="s">
        <v>20</v>
      </c>
      <c r="C4" s="69"/>
      <c r="D4" s="69"/>
      <c r="E4" s="69"/>
      <c r="F4" s="69"/>
      <c r="G4" s="70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26</v>
      </c>
      <c r="C7" s="15">
        <f>SUM(C8,C9,C10)</f>
        <v>50000000</v>
      </c>
      <c r="D7" s="12"/>
      <c r="E7" s="20"/>
      <c r="F7" s="12"/>
      <c r="G7" s="4">
        <f>SUM(C7:F7)</f>
        <v>50000000</v>
      </c>
    </row>
    <row r="8" spans="2:8" x14ac:dyDescent="0.2">
      <c r="B8" s="5" t="s">
        <v>8</v>
      </c>
      <c r="C8" s="16">
        <v>0</v>
      </c>
      <c r="D8" s="13"/>
      <c r="E8" s="21"/>
      <c r="F8" s="13"/>
      <c r="G8" s="6">
        <f>SUM(C8:F8)</f>
        <v>0</v>
      </c>
    </row>
    <row r="9" spans="2:8" x14ac:dyDescent="0.2">
      <c r="B9" s="5" t="s">
        <v>9</v>
      </c>
      <c r="C9" s="16">
        <v>50000000</v>
      </c>
      <c r="D9" s="13"/>
      <c r="E9" s="21"/>
      <c r="F9" s="13"/>
      <c r="G9" s="6">
        <f>SUM(C9:F9)</f>
        <v>50000000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27</v>
      </c>
      <c r="C12" s="12"/>
      <c r="D12" s="15">
        <f>SUM(D14,D15,D16,D17,)</f>
        <v>-34578393.259999998</v>
      </c>
      <c r="E12" s="23">
        <f>SUM(E13)</f>
        <v>4219130.3899999997</v>
      </c>
      <c r="F12" s="12"/>
      <c r="G12" s="4">
        <f>SUM(C12:F12)</f>
        <v>-30359262.869999997</v>
      </c>
    </row>
    <row r="13" spans="2:8" x14ac:dyDescent="0.2">
      <c r="B13" s="5" t="s">
        <v>11</v>
      </c>
      <c r="C13" s="13"/>
      <c r="D13" s="13"/>
      <c r="E13" s="24">
        <v>4219130.3899999997</v>
      </c>
      <c r="F13" s="13"/>
      <c r="G13" s="6">
        <f>SUM(C13:F13)</f>
        <v>4219130.3899999997</v>
      </c>
    </row>
    <row r="14" spans="2:8" x14ac:dyDescent="0.2">
      <c r="B14" s="5" t="s">
        <v>12</v>
      </c>
      <c r="C14" s="13"/>
      <c r="D14" s="16">
        <v>-19959143.57</v>
      </c>
      <c r="E14" s="21"/>
      <c r="F14" s="13"/>
      <c r="G14" s="6">
        <f>SUM(C14:F14)</f>
        <v>-19959143.57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-14619249.689999999</v>
      </c>
      <c r="E17" s="21"/>
      <c r="F17" s="13"/>
      <c r="G17" s="6">
        <f>D17</f>
        <v>-14619249.689999999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28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29</v>
      </c>
      <c r="C23" s="15">
        <f>SUM(C7)</f>
        <v>50000000</v>
      </c>
      <c r="D23" s="15">
        <f>SUM(D12)</f>
        <v>-34578393.259999998</v>
      </c>
      <c r="E23" s="23">
        <f>E12</f>
        <v>4219130.3899999997</v>
      </c>
      <c r="F23" s="15">
        <f>SUM(F19)</f>
        <v>0</v>
      </c>
      <c r="G23" s="4">
        <f>SUM(C23:F23)</f>
        <v>19640737.130000003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30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31</v>
      </c>
      <c r="C30" s="12"/>
      <c r="D30" s="15">
        <f>D32</f>
        <v>4219130.3899999997</v>
      </c>
      <c r="E30" s="23">
        <f>SUM(E31:E35)</f>
        <v>-30564021.93</v>
      </c>
      <c r="F30" s="12"/>
      <c r="G30" s="4">
        <f>SUM(D30:E30)</f>
        <v>-26344891.539999999</v>
      </c>
    </row>
    <row r="31" spans="2:7" x14ac:dyDescent="0.2">
      <c r="B31" s="5" t="s">
        <v>11</v>
      </c>
      <c r="C31" s="13"/>
      <c r="D31" s="13"/>
      <c r="E31" s="24">
        <v>-26344419.800000001</v>
      </c>
      <c r="F31" s="13"/>
      <c r="G31" s="6">
        <f>SUM(E31)</f>
        <v>-26344419.800000001</v>
      </c>
    </row>
    <row r="32" spans="2:7" x14ac:dyDescent="0.2">
      <c r="B32" s="5" t="s">
        <v>12</v>
      </c>
      <c r="C32" s="13"/>
      <c r="D32" s="16">
        <v>4219130.3899999997</v>
      </c>
      <c r="E32" s="24">
        <v>-4219130.3899999997</v>
      </c>
      <c r="F32" s="13"/>
      <c r="G32" s="6">
        <f>SUM(D32:E32)</f>
        <v>0</v>
      </c>
    </row>
    <row r="33" spans="2:8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8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8" x14ac:dyDescent="0.2">
      <c r="B35" s="5" t="s">
        <v>15</v>
      </c>
      <c r="C35" s="13"/>
      <c r="D35" s="13"/>
      <c r="E35" s="24">
        <v>-471.74</v>
      </c>
      <c r="F35" s="13"/>
      <c r="G35" s="6">
        <f>E35</f>
        <v>-471.74</v>
      </c>
    </row>
    <row r="36" spans="2:8" x14ac:dyDescent="0.2">
      <c r="B36" s="5"/>
      <c r="C36" s="14"/>
      <c r="D36" s="14"/>
      <c r="E36" s="22"/>
      <c r="F36" s="14"/>
      <c r="G36" s="6"/>
    </row>
    <row r="37" spans="2:8" ht="36" x14ac:dyDescent="0.2">
      <c r="B37" s="31" t="s">
        <v>32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8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8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8" x14ac:dyDescent="0.2">
      <c r="B40" s="5"/>
      <c r="C40" s="14"/>
      <c r="D40" s="14"/>
      <c r="E40" s="22"/>
      <c r="F40" s="14"/>
      <c r="G40" s="6"/>
    </row>
    <row r="41" spans="2:8" ht="27.75" customHeight="1" thickBot="1" x14ac:dyDescent="0.25">
      <c r="B41" s="32" t="s">
        <v>33</v>
      </c>
      <c r="C41" s="17">
        <f>SUM(C23,C25)</f>
        <v>50000000</v>
      </c>
      <c r="D41" s="17">
        <f>SUM(D23,D30)</f>
        <v>-30359262.869999997</v>
      </c>
      <c r="E41" s="25">
        <f>SUM(E30,E23)</f>
        <v>-26344891.539999999</v>
      </c>
      <c r="F41" s="17">
        <f>SUM(F37,F23)</f>
        <v>0</v>
      </c>
      <c r="G41" s="7">
        <f>SUM(C41:F41)</f>
        <v>-6704154.4099999964</v>
      </c>
    </row>
    <row r="42" spans="2:8" x14ac:dyDescent="0.2">
      <c r="B42" s="28" t="s">
        <v>18</v>
      </c>
    </row>
    <row r="43" spans="2:8" s="29" customFormat="1" x14ac:dyDescent="0.2"/>
    <row r="44" spans="2:8" s="29" customFormat="1" x14ac:dyDescent="0.2">
      <c r="B44" s="1"/>
    </row>
    <row r="45" spans="2:8" s="33" customFormat="1" ht="123" customHeight="1" x14ac:dyDescent="0.25">
      <c r="B45" s="1"/>
      <c r="C45" s="34"/>
      <c r="D45" s="34"/>
      <c r="G45" s="34"/>
      <c r="H45" s="34"/>
    </row>
    <row r="46" spans="2:8" s="33" customFormat="1" ht="15" x14ac:dyDescent="0.25">
      <c r="B46" s="35" t="s">
        <v>21</v>
      </c>
      <c r="D46" s="34"/>
      <c r="F46" s="36" t="s">
        <v>22</v>
      </c>
      <c r="G46" s="34"/>
      <c r="H46" s="34"/>
    </row>
    <row r="47" spans="2:8" s="33" customFormat="1" ht="15" x14ac:dyDescent="0.25">
      <c r="B47" s="37" t="s">
        <v>23</v>
      </c>
      <c r="D47" s="34"/>
      <c r="F47" s="38" t="s">
        <v>24</v>
      </c>
      <c r="G47" s="34"/>
      <c r="H47" s="34"/>
    </row>
    <row r="48" spans="2:8" s="29" customFormat="1" x14ac:dyDescent="0.2"/>
    <row r="49" spans="2:7" s="29" customFormat="1" x14ac:dyDescent="0.2"/>
    <row r="50" spans="2:7" s="29" customFormat="1" x14ac:dyDescent="0.2"/>
    <row r="51" spans="2:7" s="29" customFormat="1" x14ac:dyDescent="0.2"/>
    <row r="52" spans="2:7" s="29" customFormat="1" x14ac:dyDescent="0.2">
      <c r="B52" s="71"/>
      <c r="C52" s="71"/>
      <c r="D52" s="71"/>
      <c r="E52" s="71"/>
      <c r="F52" s="71"/>
      <c r="G52" s="71"/>
    </row>
    <row r="53" spans="2:7" s="29" customFormat="1" ht="15" thickBot="1" x14ac:dyDescent="0.25"/>
    <row r="54" spans="2:7" s="29" customFormat="1" ht="14.25" customHeight="1" x14ac:dyDescent="0.2">
      <c r="B54" s="62" t="s">
        <v>25</v>
      </c>
      <c r="C54" s="63"/>
      <c r="D54" s="63"/>
      <c r="E54" s="63"/>
      <c r="F54" s="63"/>
      <c r="G54" s="64"/>
    </row>
    <row r="55" spans="2:7" s="29" customFormat="1" ht="14.25" customHeight="1" x14ac:dyDescent="0.2">
      <c r="B55" s="65" t="s">
        <v>1</v>
      </c>
      <c r="C55" s="66"/>
      <c r="D55" s="66"/>
      <c r="E55" s="66"/>
      <c r="F55" s="66"/>
      <c r="G55" s="67"/>
    </row>
    <row r="56" spans="2:7" s="29" customFormat="1" ht="15" customHeight="1" thickBot="1" x14ac:dyDescent="0.25">
      <c r="B56" s="68" t="s">
        <v>20</v>
      </c>
      <c r="C56" s="69"/>
      <c r="D56" s="69"/>
      <c r="E56" s="69"/>
      <c r="F56" s="69"/>
      <c r="G56" s="70"/>
    </row>
    <row r="57" spans="2:7" s="29" customFormat="1" ht="36.75" thickBot="1" x14ac:dyDescent="0.25">
      <c r="B57" s="39" t="s">
        <v>2</v>
      </c>
      <c r="C57" s="40" t="s">
        <v>3</v>
      </c>
      <c r="D57" s="40" t="s">
        <v>4</v>
      </c>
      <c r="E57" s="41" t="s">
        <v>5</v>
      </c>
      <c r="F57" s="40" t="s">
        <v>6</v>
      </c>
      <c r="G57" s="42" t="s">
        <v>7</v>
      </c>
    </row>
    <row r="58" spans="2:7" s="29" customFormat="1" x14ac:dyDescent="0.2">
      <c r="B58" s="43"/>
      <c r="C58" s="44"/>
      <c r="D58" s="44"/>
      <c r="E58" s="45"/>
      <c r="F58" s="44"/>
      <c r="G58" s="46"/>
    </row>
    <row r="59" spans="2:7" s="29" customFormat="1" ht="24" customHeight="1" x14ac:dyDescent="0.2">
      <c r="B59" s="31" t="s">
        <v>26</v>
      </c>
      <c r="C59" s="47">
        <f>SUM(C60,C61,C62)</f>
        <v>52084608.210000001</v>
      </c>
      <c r="D59" s="48"/>
      <c r="E59" s="49"/>
      <c r="F59" s="48"/>
      <c r="G59" s="50">
        <f>SUM(C59:F59)</f>
        <v>52084608.210000001</v>
      </c>
    </row>
    <row r="60" spans="2:7" s="29" customFormat="1" x14ac:dyDescent="0.2">
      <c r="B60" s="51" t="s">
        <v>8</v>
      </c>
      <c r="C60" s="60">
        <v>52084608.210000001</v>
      </c>
      <c r="D60" s="52"/>
      <c r="E60" s="53"/>
      <c r="F60" s="52"/>
      <c r="G60" s="54">
        <f>SUM(C60:F60)</f>
        <v>52084608.210000001</v>
      </c>
    </row>
    <row r="61" spans="2:7" s="29" customFormat="1" x14ac:dyDescent="0.2">
      <c r="B61" s="51" t="s">
        <v>9</v>
      </c>
      <c r="C61" s="16">
        <v>0</v>
      </c>
      <c r="D61" s="52"/>
      <c r="E61" s="53"/>
      <c r="F61" s="52"/>
      <c r="G61" s="54">
        <f>SUM(C61:F61)</f>
        <v>0</v>
      </c>
    </row>
    <row r="62" spans="2:7" s="29" customFormat="1" x14ac:dyDescent="0.2">
      <c r="B62" s="51" t="s">
        <v>10</v>
      </c>
      <c r="C62" s="16">
        <v>0</v>
      </c>
      <c r="D62" s="52"/>
      <c r="E62" s="53"/>
      <c r="F62" s="52"/>
      <c r="G62" s="54">
        <f>SUM(C62:F62)</f>
        <v>0</v>
      </c>
    </row>
    <row r="63" spans="2:7" s="29" customFormat="1" x14ac:dyDescent="0.2">
      <c r="B63" s="51"/>
      <c r="C63" s="16"/>
      <c r="D63" s="16"/>
      <c r="E63" s="24"/>
      <c r="F63" s="16"/>
      <c r="G63" s="54"/>
    </row>
    <row r="64" spans="2:7" s="29" customFormat="1" ht="27.75" customHeight="1" x14ac:dyDescent="0.2">
      <c r="B64" s="31" t="s">
        <v>27</v>
      </c>
      <c r="C64" s="48"/>
      <c r="D64" s="47">
        <f>SUM(D66,D67,D68,D69,)</f>
        <v>171808846.82999998</v>
      </c>
      <c r="E64" s="55">
        <f>SUM(E65)</f>
        <v>42739085.409999996</v>
      </c>
      <c r="F64" s="48"/>
      <c r="G64" s="50">
        <f>SUM(C64:F64)</f>
        <v>214547932.23999998</v>
      </c>
    </row>
    <row r="65" spans="2:7" s="29" customFormat="1" x14ac:dyDescent="0.2">
      <c r="B65" s="51" t="s">
        <v>11</v>
      </c>
      <c r="C65" s="52"/>
      <c r="D65" s="52"/>
      <c r="E65" s="60">
        <v>42739085.409999996</v>
      </c>
      <c r="F65" s="52"/>
      <c r="G65" s="54">
        <f>SUM(C65:F65)</f>
        <v>42739085.409999996</v>
      </c>
    </row>
    <row r="66" spans="2:7" s="29" customFormat="1" x14ac:dyDescent="0.2">
      <c r="B66" s="51" t="s">
        <v>12</v>
      </c>
      <c r="C66" s="52"/>
      <c r="D66" s="60">
        <v>142869525.41999999</v>
      </c>
      <c r="E66" s="53"/>
      <c r="F66" s="52"/>
      <c r="G66" s="54">
        <f>SUM(C66:F66)</f>
        <v>142869525.41999999</v>
      </c>
    </row>
    <row r="67" spans="2:7" s="29" customFormat="1" x14ac:dyDescent="0.2">
      <c r="B67" s="51" t="s">
        <v>13</v>
      </c>
      <c r="C67" s="52"/>
      <c r="D67" s="60">
        <v>28939321.41</v>
      </c>
      <c r="E67" s="53"/>
      <c r="F67" s="52"/>
      <c r="G67" s="54">
        <f>D67</f>
        <v>28939321.41</v>
      </c>
    </row>
    <row r="68" spans="2:7" s="29" customFormat="1" x14ac:dyDescent="0.2">
      <c r="B68" s="51" t="s">
        <v>14</v>
      </c>
      <c r="C68" s="52"/>
      <c r="D68" s="16">
        <v>0</v>
      </c>
      <c r="E68" s="53"/>
      <c r="F68" s="52"/>
      <c r="G68" s="54">
        <f>D68</f>
        <v>0</v>
      </c>
    </row>
    <row r="69" spans="2:7" s="29" customFormat="1" x14ac:dyDescent="0.2">
      <c r="B69" s="51" t="s">
        <v>15</v>
      </c>
      <c r="C69" s="52"/>
      <c r="D69" s="16">
        <v>0</v>
      </c>
      <c r="E69" s="53"/>
      <c r="F69" s="52"/>
      <c r="G69" s="54">
        <f>D69</f>
        <v>0</v>
      </c>
    </row>
    <row r="70" spans="2:7" s="29" customFormat="1" x14ac:dyDescent="0.2">
      <c r="B70" s="51"/>
      <c r="C70" s="16"/>
      <c r="D70" s="16"/>
      <c r="E70" s="24"/>
      <c r="F70" s="16"/>
      <c r="G70" s="54"/>
    </row>
    <row r="71" spans="2:7" s="29" customFormat="1" ht="36" customHeight="1" x14ac:dyDescent="0.2">
      <c r="B71" s="31" t="s">
        <v>28</v>
      </c>
      <c r="C71" s="52"/>
      <c r="D71" s="52"/>
      <c r="E71" s="53"/>
      <c r="F71" s="47">
        <f>SUM(F72,F73,)</f>
        <v>0</v>
      </c>
      <c r="G71" s="50">
        <f>F71</f>
        <v>0</v>
      </c>
    </row>
    <row r="72" spans="2:7" s="29" customFormat="1" x14ac:dyDescent="0.2">
      <c r="B72" s="51" t="s">
        <v>16</v>
      </c>
      <c r="C72" s="52"/>
      <c r="D72" s="52"/>
      <c r="E72" s="53"/>
      <c r="F72" s="16">
        <v>0</v>
      </c>
      <c r="G72" s="54">
        <f>F72</f>
        <v>0</v>
      </c>
    </row>
    <row r="73" spans="2:7" s="29" customFormat="1" x14ac:dyDescent="0.2">
      <c r="B73" s="51" t="s">
        <v>17</v>
      </c>
      <c r="C73" s="52"/>
      <c r="D73" s="52"/>
      <c r="E73" s="53"/>
      <c r="F73" s="16">
        <v>0</v>
      </c>
      <c r="G73" s="54">
        <f>F73</f>
        <v>0</v>
      </c>
    </row>
    <row r="74" spans="2:7" s="29" customFormat="1" x14ac:dyDescent="0.2">
      <c r="B74" s="51"/>
      <c r="C74" s="16"/>
      <c r="D74" s="16"/>
      <c r="E74" s="24"/>
      <c r="F74" s="16"/>
      <c r="G74" s="54"/>
    </row>
    <row r="75" spans="2:7" s="29" customFormat="1" ht="25.5" customHeight="1" x14ac:dyDescent="0.2">
      <c r="B75" s="31" t="s">
        <v>29</v>
      </c>
      <c r="C75" s="47">
        <f>SUM(C59)</f>
        <v>52084608.210000001</v>
      </c>
      <c r="D75" s="47">
        <f>SUM(D64)</f>
        <v>171808846.82999998</v>
      </c>
      <c r="E75" s="55">
        <f>E64</f>
        <v>42739085.409999996</v>
      </c>
      <c r="F75" s="47">
        <f>SUM(F71)</f>
        <v>0</v>
      </c>
      <c r="G75" s="50">
        <f>SUM(C75:F75)</f>
        <v>266632540.44999999</v>
      </c>
    </row>
    <row r="76" spans="2:7" s="29" customFormat="1" x14ac:dyDescent="0.2">
      <c r="B76" s="51"/>
      <c r="C76" s="47"/>
      <c r="D76" s="16"/>
      <c r="E76" s="24"/>
      <c r="F76" s="16"/>
      <c r="G76" s="54"/>
    </row>
    <row r="77" spans="2:7" s="29" customFormat="1" ht="24" x14ac:dyDescent="0.2">
      <c r="B77" s="31" t="s">
        <v>30</v>
      </c>
      <c r="C77" s="47">
        <f>SUM(C78:C80)</f>
        <v>0</v>
      </c>
      <c r="D77" s="48"/>
      <c r="E77" s="49"/>
      <c r="F77" s="48"/>
      <c r="G77" s="50">
        <f>C77</f>
        <v>0</v>
      </c>
    </row>
    <row r="78" spans="2:7" s="29" customFormat="1" x14ac:dyDescent="0.2">
      <c r="B78" s="51" t="s">
        <v>8</v>
      </c>
      <c r="C78" s="16">
        <v>0</v>
      </c>
      <c r="D78" s="52"/>
      <c r="E78" s="53"/>
      <c r="F78" s="52"/>
      <c r="G78" s="54">
        <f>C78</f>
        <v>0</v>
      </c>
    </row>
    <row r="79" spans="2:7" s="29" customFormat="1" x14ac:dyDescent="0.2">
      <c r="B79" s="51" t="s">
        <v>9</v>
      </c>
      <c r="C79" s="16">
        <v>0</v>
      </c>
      <c r="D79" s="52"/>
      <c r="E79" s="53"/>
      <c r="F79" s="52"/>
      <c r="G79" s="54">
        <f>C79</f>
        <v>0</v>
      </c>
    </row>
    <row r="80" spans="2:7" s="29" customFormat="1" x14ac:dyDescent="0.2">
      <c r="B80" s="51" t="s">
        <v>10</v>
      </c>
      <c r="C80" s="16">
        <v>0</v>
      </c>
      <c r="D80" s="52"/>
      <c r="E80" s="53"/>
      <c r="F80" s="52"/>
      <c r="G80" s="54">
        <f>C80</f>
        <v>0</v>
      </c>
    </row>
    <row r="81" spans="2:7" s="29" customFormat="1" x14ac:dyDescent="0.2">
      <c r="B81" s="51"/>
      <c r="C81" s="16"/>
      <c r="D81" s="16"/>
      <c r="E81" s="24"/>
      <c r="F81" s="16"/>
      <c r="G81" s="54"/>
    </row>
    <row r="82" spans="2:7" s="29" customFormat="1" ht="24" x14ac:dyDescent="0.2">
      <c r="B82" s="31" t="s">
        <v>31</v>
      </c>
      <c r="C82" s="48"/>
      <c r="D82" s="47">
        <f>D84</f>
        <v>42739085.409999996</v>
      </c>
      <c r="E82" s="55">
        <f>SUM(E83:E87)</f>
        <v>-26655321.499999996</v>
      </c>
      <c r="F82" s="48"/>
      <c r="G82" s="50">
        <f>SUM(D82:E82)</f>
        <v>16083763.91</v>
      </c>
    </row>
    <row r="83" spans="2:7" s="29" customFormat="1" x14ac:dyDescent="0.2">
      <c r="B83" s="51" t="s">
        <v>11</v>
      </c>
      <c r="C83" s="52"/>
      <c r="D83" s="52"/>
      <c r="E83" s="52">
        <v>16083763.91</v>
      </c>
      <c r="F83" s="52"/>
      <c r="G83" s="54">
        <f>SUM(E83)</f>
        <v>16083763.91</v>
      </c>
    </row>
    <row r="84" spans="2:7" s="29" customFormat="1" x14ac:dyDescent="0.2">
      <c r="B84" s="51" t="s">
        <v>12</v>
      </c>
      <c r="C84" s="52"/>
      <c r="D84" s="59">
        <v>42739085.409999996</v>
      </c>
      <c r="E84" s="61">
        <v>-42739085.409999996</v>
      </c>
      <c r="F84" s="52"/>
      <c r="G84" s="54">
        <f>SUM(D84:E84)</f>
        <v>0</v>
      </c>
    </row>
    <row r="85" spans="2:7" s="29" customFormat="1" x14ac:dyDescent="0.2">
      <c r="B85" s="51" t="s">
        <v>13</v>
      </c>
      <c r="C85" s="52"/>
      <c r="D85" s="52"/>
      <c r="E85" s="24">
        <v>0</v>
      </c>
      <c r="F85" s="52"/>
      <c r="G85" s="54">
        <f>E85</f>
        <v>0</v>
      </c>
    </row>
    <row r="86" spans="2:7" s="29" customFormat="1" x14ac:dyDescent="0.2">
      <c r="B86" s="51" t="s">
        <v>14</v>
      </c>
      <c r="C86" s="52"/>
      <c r="D86" s="52"/>
      <c r="E86" s="24">
        <v>0</v>
      </c>
      <c r="F86" s="52"/>
      <c r="G86" s="54">
        <f>E86</f>
        <v>0</v>
      </c>
    </row>
    <row r="87" spans="2:7" s="29" customFormat="1" x14ac:dyDescent="0.2">
      <c r="B87" s="51" t="s">
        <v>15</v>
      </c>
      <c r="C87" s="52"/>
      <c r="D87" s="52"/>
      <c r="E87" s="24">
        <v>0</v>
      </c>
      <c r="F87" s="52"/>
      <c r="G87" s="54">
        <f>E87</f>
        <v>0</v>
      </c>
    </row>
    <row r="88" spans="2:7" s="29" customFormat="1" x14ac:dyDescent="0.2">
      <c r="B88" s="51"/>
      <c r="C88" s="16"/>
      <c r="D88" s="16"/>
      <c r="E88" s="24"/>
      <c r="F88" s="16"/>
      <c r="G88" s="54"/>
    </row>
    <row r="89" spans="2:7" s="29" customFormat="1" ht="36.75" customHeight="1" x14ac:dyDescent="0.2">
      <c r="B89" s="31" t="s">
        <v>32</v>
      </c>
      <c r="C89" s="52"/>
      <c r="D89" s="52"/>
      <c r="E89" s="53"/>
      <c r="F89" s="47">
        <f>SUM(F90:F91)</f>
        <v>0</v>
      </c>
      <c r="G89" s="50">
        <f>F89</f>
        <v>0</v>
      </c>
    </row>
    <row r="90" spans="2:7" s="29" customFormat="1" x14ac:dyDescent="0.2">
      <c r="B90" s="51" t="s">
        <v>16</v>
      </c>
      <c r="C90" s="52"/>
      <c r="D90" s="52"/>
      <c r="E90" s="53"/>
      <c r="F90" s="16">
        <v>0</v>
      </c>
      <c r="G90" s="54">
        <f>F90</f>
        <v>0</v>
      </c>
    </row>
    <row r="91" spans="2:7" s="29" customFormat="1" x14ac:dyDescent="0.2">
      <c r="B91" s="51" t="s">
        <v>17</v>
      </c>
      <c r="C91" s="52"/>
      <c r="D91" s="52"/>
      <c r="E91" s="53"/>
      <c r="F91" s="16">
        <v>0</v>
      </c>
      <c r="G91" s="54">
        <f>F91</f>
        <v>0</v>
      </c>
    </row>
    <row r="92" spans="2:7" s="29" customFormat="1" x14ac:dyDescent="0.2">
      <c r="B92" s="51"/>
      <c r="C92" s="16"/>
      <c r="D92" s="16"/>
      <c r="E92" s="24"/>
      <c r="F92" s="16"/>
      <c r="G92" s="54"/>
    </row>
    <row r="93" spans="2:7" s="29" customFormat="1" ht="25.5" customHeight="1" thickBot="1" x14ac:dyDescent="0.25">
      <c r="B93" s="32" t="s">
        <v>33</v>
      </c>
      <c r="C93" s="56">
        <f>SUM(C75,C77)</f>
        <v>52084608.210000001</v>
      </c>
      <c r="D93" s="56">
        <f>SUM(D75,D82)</f>
        <v>214547932.23999998</v>
      </c>
      <c r="E93" s="57">
        <f>SUM(E82,E75)</f>
        <v>16083763.91</v>
      </c>
      <c r="F93" s="56">
        <f>SUM(F89,F75)</f>
        <v>0</v>
      </c>
      <c r="G93" s="58">
        <f>SUM(C93:F93)</f>
        <v>282716304.36000001</v>
      </c>
    </row>
    <row r="94" spans="2:7" s="29" customFormat="1" x14ac:dyDescent="0.2">
      <c r="B94" s="30" t="s">
        <v>18</v>
      </c>
    </row>
    <row r="95" spans="2:7" s="29" customFormat="1" x14ac:dyDescent="0.2"/>
    <row r="96" spans="2:7" s="29" customFormat="1" x14ac:dyDescent="0.2">
      <c r="B96" s="1"/>
    </row>
    <row r="97" spans="2:7" s="29" customFormat="1" ht="114" customHeight="1" x14ac:dyDescent="0.2">
      <c r="B97" s="1"/>
      <c r="C97" s="34"/>
      <c r="D97" s="34"/>
      <c r="E97" s="33"/>
      <c r="F97" s="33"/>
      <c r="G97" s="34"/>
    </row>
    <row r="98" spans="2:7" s="29" customFormat="1" ht="15" x14ac:dyDescent="0.2">
      <c r="B98" s="35" t="s">
        <v>21</v>
      </c>
      <c r="C98" s="33"/>
      <c r="D98" s="34"/>
      <c r="E98" s="33"/>
      <c r="F98" s="36" t="s">
        <v>22</v>
      </c>
      <c r="G98" s="34"/>
    </row>
    <row r="99" spans="2:7" s="29" customFormat="1" ht="15" x14ac:dyDescent="0.2">
      <c r="B99" s="37" t="s">
        <v>23</v>
      </c>
      <c r="C99" s="33"/>
      <c r="D99" s="34"/>
      <c r="E99" s="33"/>
      <c r="F99" s="38" t="s">
        <v>24</v>
      </c>
      <c r="G99" s="34"/>
    </row>
    <row r="100" spans="2:7" s="29" customFormat="1" x14ac:dyDescent="0.2"/>
    <row r="101" spans="2:7" s="29" customFormat="1" x14ac:dyDescent="0.2"/>
    <row r="102" spans="2:7" s="29" customFormat="1" x14ac:dyDescent="0.2"/>
    <row r="103" spans="2:7" s="29" customFormat="1" x14ac:dyDescent="0.2"/>
    <row r="104" spans="2:7" s="29" customFormat="1" x14ac:dyDescent="0.2">
      <c r="B104" s="71"/>
      <c r="C104" s="71"/>
      <c r="D104" s="71"/>
      <c r="E104" s="71"/>
      <c r="F104" s="71"/>
      <c r="G104" s="71"/>
    </row>
    <row r="105" spans="2:7" s="29" customFormat="1" x14ac:dyDescent="0.2"/>
    <row r="106" spans="2:7" s="29" customFormat="1" x14ac:dyDescent="0.2"/>
    <row r="107" spans="2:7" s="29" customFormat="1" x14ac:dyDescent="0.2"/>
    <row r="108" spans="2:7" s="29" customFormat="1" x14ac:dyDescent="0.2"/>
    <row r="109" spans="2:7" s="29" customFormat="1" x14ac:dyDescent="0.2"/>
  </sheetData>
  <sheetProtection algorithmName="SHA-512" hashValue="5xTBtszidrmCjWB5AU7zOh178eSi2oy5hF3euozMioMF7kyi+hx42RtuMuG0eSGGn61Pa+aGRBPuVYBwEVWtpQ==" saltValue="SO85JmV0Lh1oFD3O2p//GA==" spinCount="100000" sheet="1" formatCells="0" formatColumns="0" formatRows="0"/>
  <mergeCells count="8">
    <mergeCell ref="B54:G54"/>
    <mergeCell ref="B55:G55"/>
    <mergeCell ref="B56:G56"/>
    <mergeCell ref="B104:G104"/>
    <mergeCell ref="B2:G2"/>
    <mergeCell ref="B3:G3"/>
    <mergeCell ref="B4:G4"/>
    <mergeCell ref="B52:G52"/>
  </mergeCells>
  <printOptions horizontalCentered="1"/>
  <pageMargins left="0.23622047244094491" right="0.23622047244094491" top="0.74803149606299213" bottom="0.74803149606299213" header="0.31496062992125984" footer="0.31496062992125984"/>
  <pageSetup paperSize="6" scale="33" fitToHeight="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2025-07-17T16:50:54Z</cp:lastPrinted>
  <dcterms:created xsi:type="dcterms:W3CDTF">2019-12-06T17:20:35Z</dcterms:created>
  <dcterms:modified xsi:type="dcterms:W3CDTF">2025-07-17T16:51:00Z</dcterms:modified>
</cp:coreProperties>
</file>