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18.79.105\compartidaimpe\Transparencia\COMPARTIR\Lic. Silvia Beltran\DIARIO\SOL, OFICIOS, ESCANERS 2024\JUNIO\080155424000212 (INF PUBLICA LIGIA SOSA)\COMPRA MEDICAMENTO OSMAR JUNIO\"/>
    </mc:Choice>
  </mc:AlternateContent>
  <xr:revisionPtr revIDLastSave="0" documentId="8_{6D1D7BD5-8A84-4F25-B785-9CBE55E582D8}" xr6:coauthVersionLast="47" xr6:coauthVersionMax="47" xr10:uidLastSave="{00000000-0000-0000-0000-000000000000}"/>
  <bookViews>
    <workbookView xWindow="-25110" yWindow="840" windowWidth="21600" windowHeight="11775" activeTab="1" xr2:uid="{A5A33DD8-D56C-401D-83E7-43A45D892197}"/>
  </bookViews>
  <sheets>
    <sheet name="Page1" sheetId="1" r:id="rId1"/>
    <sheet name="Hoja3" sheetId="4" r:id="rId2"/>
    <sheet name="Page1 (2)" sheetId="3" r:id="rId3"/>
    <sheet name="1-24 DE JUNIO 2024" sheetId="5" r:id="rId4"/>
    <sheet name="TOTALES" sheetId="6" r:id="rId5"/>
  </sheets>
  <definedNames>
    <definedName name="_xlnm._FilterDatabase" localSheetId="3" hidden="1">'1-24 DE JUNIO 2024'!$E$1:$U$868</definedName>
    <definedName name="_xlnm._FilterDatabase" localSheetId="2" hidden="1">'Page1 (2)'!$A$1:$E$30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6" l="1"/>
  <c r="D25" i="6"/>
  <c r="B25" i="6"/>
  <c r="K868" i="5"/>
  <c r="K867" i="5"/>
  <c r="K866" i="5"/>
  <c r="K865" i="5"/>
  <c r="K864" i="5"/>
  <c r="K863" i="5"/>
  <c r="K862" i="5"/>
  <c r="K861" i="5"/>
  <c r="K860" i="5"/>
  <c r="K859" i="5"/>
  <c r="K858" i="5"/>
  <c r="K857" i="5"/>
  <c r="K856" i="5"/>
  <c r="K855" i="5"/>
  <c r="K854" i="5"/>
  <c r="K853" i="5"/>
  <c r="K852" i="5"/>
  <c r="K851" i="5"/>
  <c r="K850" i="5"/>
  <c r="K849" i="5"/>
  <c r="K848" i="5"/>
  <c r="K847" i="5"/>
  <c r="K846" i="5"/>
  <c r="K845" i="5"/>
  <c r="K844" i="5"/>
  <c r="K843" i="5"/>
  <c r="K842" i="5"/>
  <c r="K841" i="5"/>
  <c r="K840" i="5"/>
  <c r="K839" i="5"/>
  <c r="K838" i="5"/>
  <c r="K837" i="5"/>
  <c r="K836" i="5"/>
  <c r="K835" i="5"/>
  <c r="K834" i="5"/>
  <c r="K833" i="5"/>
  <c r="K832" i="5"/>
  <c r="K831" i="5"/>
  <c r="K830" i="5"/>
  <c r="K829" i="5"/>
  <c r="K828" i="5"/>
  <c r="K827" i="5"/>
  <c r="K826" i="5"/>
  <c r="K825" i="5"/>
  <c r="K824" i="5"/>
  <c r="K823" i="5"/>
  <c r="K822" i="5"/>
  <c r="K821" i="5"/>
  <c r="K820" i="5"/>
  <c r="K819" i="5"/>
  <c r="K818" i="5"/>
  <c r="K817" i="5"/>
  <c r="K816" i="5"/>
  <c r="K815" i="5"/>
  <c r="K814" i="5"/>
  <c r="K813" i="5"/>
  <c r="K812" i="5"/>
  <c r="K811" i="5"/>
  <c r="K810" i="5"/>
  <c r="K809" i="5"/>
  <c r="K808" i="5"/>
  <c r="K807" i="5"/>
  <c r="K806" i="5"/>
  <c r="K805" i="5"/>
  <c r="K804" i="5"/>
  <c r="K803" i="5"/>
  <c r="K802" i="5"/>
  <c r="K801" i="5"/>
  <c r="K800" i="5"/>
  <c r="K799" i="5"/>
  <c r="K798" i="5"/>
  <c r="K797" i="5"/>
  <c r="K796" i="5"/>
  <c r="K795" i="5"/>
  <c r="K794" i="5"/>
  <c r="K793" i="5"/>
  <c r="K792" i="5"/>
  <c r="K791" i="5"/>
  <c r="K790" i="5"/>
  <c r="K789" i="5"/>
  <c r="K788" i="5"/>
  <c r="K787" i="5"/>
  <c r="K786" i="5"/>
  <c r="K785" i="5"/>
  <c r="K784" i="5"/>
  <c r="K783" i="5"/>
  <c r="K782" i="5"/>
  <c r="K781" i="5"/>
  <c r="K780" i="5"/>
  <c r="K779" i="5"/>
  <c r="K778" i="5"/>
  <c r="K777" i="5"/>
  <c r="K776" i="5"/>
  <c r="K775" i="5"/>
  <c r="K774" i="5"/>
  <c r="K773" i="5"/>
  <c r="K772" i="5"/>
  <c r="K771" i="5"/>
  <c r="K770" i="5"/>
  <c r="K769" i="5"/>
  <c r="K768" i="5"/>
  <c r="K767" i="5"/>
  <c r="K766" i="5"/>
  <c r="K765" i="5"/>
  <c r="K764" i="5"/>
  <c r="K763" i="5"/>
  <c r="K762" i="5"/>
  <c r="K761" i="5"/>
  <c r="K760" i="5"/>
  <c r="K759" i="5"/>
  <c r="K758" i="5"/>
  <c r="K757" i="5"/>
  <c r="K756" i="5"/>
  <c r="K755" i="5"/>
  <c r="K754" i="5"/>
  <c r="K753" i="5"/>
  <c r="K752" i="5"/>
  <c r="K751" i="5"/>
  <c r="K750" i="5"/>
  <c r="K749" i="5"/>
  <c r="K748" i="5"/>
  <c r="K747" i="5"/>
  <c r="K746" i="5"/>
  <c r="K745" i="5"/>
  <c r="K744" i="5"/>
  <c r="K743" i="5"/>
  <c r="K742" i="5"/>
  <c r="K741" i="5"/>
  <c r="K740" i="5"/>
  <c r="K739" i="5"/>
  <c r="K738" i="5"/>
  <c r="K737" i="5"/>
  <c r="K736" i="5"/>
  <c r="K735" i="5"/>
  <c r="K734" i="5"/>
  <c r="K733" i="5"/>
  <c r="K732" i="5"/>
  <c r="K731" i="5"/>
  <c r="K730" i="5"/>
  <c r="K729" i="5"/>
  <c r="K728" i="5"/>
  <c r="K727" i="5"/>
  <c r="K726" i="5"/>
  <c r="K725" i="5"/>
  <c r="K724" i="5"/>
  <c r="K723" i="5"/>
  <c r="K722" i="5"/>
  <c r="K721" i="5"/>
  <c r="K720" i="5"/>
  <c r="K719" i="5"/>
  <c r="K718" i="5"/>
  <c r="K717" i="5"/>
  <c r="K716" i="5"/>
  <c r="K715" i="5"/>
  <c r="K714" i="5"/>
  <c r="K713" i="5"/>
  <c r="K712" i="5"/>
  <c r="K711" i="5"/>
  <c r="K710" i="5"/>
  <c r="K709" i="5"/>
  <c r="K708" i="5"/>
  <c r="K707" i="5"/>
  <c r="K706" i="5"/>
  <c r="K705" i="5"/>
  <c r="K704" i="5"/>
  <c r="K703" i="5"/>
  <c r="K702" i="5"/>
  <c r="K701" i="5"/>
  <c r="K700" i="5"/>
  <c r="K699" i="5"/>
  <c r="K698" i="5"/>
  <c r="K697" i="5"/>
  <c r="K696" i="5"/>
  <c r="K695" i="5"/>
  <c r="K694" i="5"/>
  <c r="K693" i="5"/>
  <c r="K692" i="5"/>
  <c r="K691" i="5"/>
  <c r="K690" i="5"/>
  <c r="K689" i="5"/>
  <c r="K688" i="5"/>
  <c r="K687" i="5"/>
  <c r="K686" i="5"/>
  <c r="K685" i="5"/>
  <c r="K684" i="5"/>
  <c r="K683" i="5"/>
  <c r="K682" i="5"/>
  <c r="K681" i="5"/>
  <c r="K680" i="5"/>
  <c r="K679" i="5"/>
  <c r="K678" i="5"/>
  <c r="K677" i="5"/>
  <c r="K676" i="5"/>
  <c r="K675" i="5"/>
  <c r="K674" i="5"/>
  <c r="K673" i="5"/>
  <c r="K672" i="5"/>
  <c r="K671" i="5"/>
  <c r="K670" i="5"/>
  <c r="K669" i="5"/>
  <c r="K668" i="5"/>
  <c r="K667" i="5"/>
  <c r="K666" i="5"/>
  <c r="K665" i="5"/>
  <c r="K664" i="5"/>
  <c r="K663" i="5"/>
  <c r="K662" i="5"/>
  <c r="K661" i="5"/>
  <c r="K660" i="5"/>
  <c r="K659" i="5"/>
  <c r="K658" i="5"/>
  <c r="K657" i="5"/>
  <c r="K656" i="5"/>
  <c r="K655" i="5"/>
  <c r="K654" i="5"/>
  <c r="K653" i="5"/>
  <c r="K652" i="5"/>
  <c r="K651" i="5"/>
  <c r="K650" i="5"/>
  <c r="K649" i="5"/>
  <c r="K648" i="5"/>
  <c r="K647" i="5"/>
  <c r="K646" i="5"/>
  <c r="K645" i="5"/>
  <c r="K644" i="5"/>
  <c r="K643" i="5"/>
  <c r="K642" i="5"/>
  <c r="K641" i="5"/>
  <c r="K640" i="5"/>
  <c r="K639" i="5"/>
  <c r="K638" i="5"/>
  <c r="K637" i="5"/>
  <c r="K636" i="5"/>
  <c r="K635" i="5"/>
  <c r="K634" i="5"/>
  <c r="K633" i="5"/>
  <c r="K632" i="5"/>
  <c r="K631" i="5"/>
  <c r="K630" i="5"/>
  <c r="K629" i="5"/>
  <c r="K628" i="5"/>
  <c r="K627" i="5"/>
  <c r="K626" i="5"/>
  <c r="K625" i="5"/>
  <c r="K624" i="5"/>
  <c r="K623" i="5"/>
  <c r="K622" i="5"/>
  <c r="K621" i="5"/>
  <c r="K620" i="5"/>
  <c r="K619" i="5"/>
  <c r="K618" i="5"/>
  <c r="K617" i="5"/>
  <c r="K616" i="5"/>
  <c r="K615" i="5"/>
  <c r="K614" i="5"/>
  <c r="K613" i="5"/>
  <c r="K612" i="5"/>
  <c r="K611" i="5"/>
  <c r="K610" i="5"/>
  <c r="K609" i="5"/>
  <c r="K608" i="5"/>
  <c r="K607" i="5"/>
  <c r="K606" i="5"/>
  <c r="K605" i="5"/>
  <c r="K604" i="5"/>
  <c r="K603" i="5"/>
  <c r="K602" i="5"/>
  <c r="K601" i="5"/>
  <c r="K600" i="5"/>
  <c r="K599" i="5"/>
  <c r="K598" i="5"/>
  <c r="K597" i="5"/>
  <c r="K596" i="5"/>
  <c r="K595" i="5"/>
  <c r="K594" i="5"/>
  <c r="K593" i="5"/>
  <c r="K592" i="5"/>
  <c r="K591" i="5"/>
  <c r="K590" i="5"/>
  <c r="K589" i="5"/>
  <c r="K588" i="5"/>
  <c r="K587" i="5"/>
  <c r="K586" i="5"/>
  <c r="K585" i="5"/>
  <c r="K584" i="5"/>
  <c r="K583" i="5"/>
  <c r="K582" i="5"/>
  <c r="K581" i="5"/>
  <c r="K580" i="5"/>
  <c r="K579" i="5"/>
  <c r="K578" i="5"/>
  <c r="K577" i="5"/>
  <c r="K576" i="5"/>
  <c r="K575" i="5"/>
  <c r="K574" i="5"/>
  <c r="K573" i="5"/>
  <c r="K572" i="5"/>
  <c r="K571" i="5"/>
  <c r="K570" i="5"/>
  <c r="K569" i="5"/>
  <c r="K568" i="5"/>
  <c r="K567" i="5"/>
  <c r="K566" i="5"/>
  <c r="K565" i="5"/>
  <c r="K564" i="5"/>
  <c r="K563" i="5"/>
  <c r="K562" i="5"/>
  <c r="K561" i="5"/>
  <c r="K560" i="5"/>
  <c r="K559" i="5"/>
  <c r="K558" i="5"/>
  <c r="K557" i="5"/>
  <c r="K556" i="5"/>
  <c r="K555" i="5"/>
  <c r="K554" i="5"/>
  <c r="K553" i="5"/>
  <c r="K552" i="5"/>
  <c r="K551" i="5"/>
  <c r="K550" i="5"/>
  <c r="K549" i="5"/>
  <c r="K548" i="5"/>
  <c r="K547" i="5"/>
  <c r="K546" i="5"/>
  <c r="K545" i="5"/>
  <c r="K544" i="5"/>
  <c r="K543" i="5"/>
  <c r="K542" i="5"/>
  <c r="K541" i="5"/>
  <c r="K540" i="5"/>
  <c r="K539" i="5"/>
  <c r="K538" i="5"/>
  <c r="K537" i="5"/>
  <c r="K536" i="5"/>
  <c r="K535" i="5"/>
  <c r="K534" i="5"/>
  <c r="K533" i="5"/>
  <c r="K532" i="5"/>
  <c r="K531" i="5"/>
  <c r="K530" i="5"/>
  <c r="K529" i="5"/>
  <c r="K528" i="5"/>
  <c r="K527" i="5"/>
  <c r="K526" i="5"/>
  <c r="K525" i="5"/>
  <c r="K524" i="5"/>
  <c r="K523" i="5"/>
  <c r="K522" i="5"/>
  <c r="K521" i="5"/>
  <c r="K520" i="5"/>
  <c r="K519" i="5"/>
  <c r="K518" i="5"/>
  <c r="K517" i="5"/>
  <c r="K516" i="5"/>
  <c r="K515" i="5"/>
  <c r="K514" i="5"/>
  <c r="K513" i="5"/>
  <c r="K512" i="5"/>
  <c r="K511" i="5"/>
  <c r="K510" i="5"/>
  <c r="K509" i="5"/>
  <c r="K508" i="5"/>
  <c r="K507" i="5"/>
  <c r="K506" i="5"/>
  <c r="K505" i="5"/>
  <c r="K504" i="5"/>
  <c r="K503" i="5"/>
  <c r="K502" i="5"/>
  <c r="K501" i="5"/>
  <c r="K500" i="5"/>
  <c r="K499" i="5"/>
  <c r="K498" i="5"/>
  <c r="K497" i="5"/>
  <c r="K496" i="5"/>
  <c r="K495" i="5"/>
  <c r="K494" i="5"/>
  <c r="K493" i="5"/>
  <c r="K492" i="5"/>
  <c r="K491" i="5"/>
  <c r="K490" i="5"/>
  <c r="K489" i="5"/>
  <c r="K488" i="5"/>
  <c r="K487" i="5"/>
  <c r="K486" i="5"/>
  <c r="K485" i="5"/>
  <c r="K484" i="5"/>
  <c r="K483" i="5"/>
  <c r="K482" i="5"/>
  <c r="K481" i="5"/>
  <c r="K480" i="5"/>
  <c r="K479" i="5"/>
  <c r="K478" i="5"/>
  <c r="K477" i="5"/>
  <c r="K476" i="5"/>
  <c r="K475" i="5"/>
  <c r="K474" i="5"/>
  <c r="K473" i="5"/>
  <c r="K472" i="5"/>
  <c r="K471" i="5"/>
  <c r="K470" i="5"/>
  <c r="K469" i="5"/>
  <c r="K468" i="5"/>
  <c r="K467" i="5"/>
  <c r="K466" i="5"/>
  <c r="K465" i="5"/>
  <c r="K464" i="5"/>
  <c r="K463" i="5"/>
  <c r="K462" i="5"/>
  <c r="K461" i="5"/>
  <c r="K460" i="5"/>
  <c r="K459" i="5"/>
  <c r="K458" i="5"/>
  <c r="K457" i="5"/>
  <c r="K456" i="5"/>
  <c r="K455" i="5"/>
  <c r="K454" i="5"/>
  <c r="K453" i="5"/>
  <c r="K452" i="5"/>
  <c r="K451" i="5"/>
  <c r="K450" i="5"/>
  <c r="K449" i="5"/>
  <c r="K448" i="5"/>
  <c r="K447" i="5"/>
  <c r="K446" i="5"/>
  <c r="K445" i="5"/>
  <c r="K444" i="5"/>
  <c r="K443" i="5"/>
  <c r="K442" i="5"/>
  <c r="K441" i="5"/>
  <c r="K440" i="5"/>
  <c r="K439" i="5"/>
  <c r="K438" i="5"/>
  <c r="K437" i="5"/>
  <c r="K436" i="5"/>
  <c r="K435" i="5"/>
  <c r="K434" i="5"/>
  <c r="K433" i="5"/>
  <c r="K432" i="5"/>
  <c r="K431" i="5"/>
  <c r="K430" i="5"/>
  <c r="K429" i="5"/>
  <c r="K428" i="5"/>
  <c r="K427" i="5"/>
  <c r="K426" i="5"/>
  <c r="K425" i="5"/>
  <c r="K424" i="5"/>
  <c r="K423" i="5"/>
  <c r="K422" i="5"/>
  <c r="K421" i="5"/>
  <c r="K420" i="5"/>
  <c r="K419" i="5"/>
  <c r="K418" i="5"/>
  <c r="K417" i="5"/>
  <c r="K416" i="5"/>
  <c r="K415" i="5"/>
  <c r="K414" i="5"/>
  <c r="K413" i="5"/>
  <c r="K412" i="5"/>
  <c r="K411" i="5"/>
  <c r="K410" i="5"/>
  <c r="K409" i="5"/>
  <c r="K408" i="5"/>
  <c r="K407" i="5"/>
  <c r="K406" i="5"/>
  <c r="K405" i="5"/>
  <c r="K404" i="5"/>
  <c r="K403" i="5"/>
  <c r="K402" i="5"/>
  <c r="K401" i="5"/>
  <c r="K400" i="5"/>
  <c r="K399" i="5"/>
  <c r="K398" i="5"/>
  <c r="K397" i="5"/>
  <c r="K396" i="5"/>
  <c r="K395" i="5"/>
  <c r="K394" i="5"/>
  <c r="K393" i="5"/>
  <c r="K392" i="5"/>
  <c r="K391" i="5"/>
  <c r="K390" i="5"/>
  <c r="K389" i="5"/>
  <c r="K388" i="5"/>
  <c r="K387" i="5"/>
  <c r="K386" i="5"/>
  <c r="K385" i="5"/>
  <c r="K384" i="5"/>
  <c r="K383" i="5"/>
  <c r="K382" i="5"/>
  <c r="K381" i="5"/>
  <c r="K380" i="5"/>
  <c r="K379" i="5"/>
  <c r="K378" i="5"/>
  <c r="K377" i="5"/>
  <c r="K376" i="5"/>
  <c r="K375" i="5"/>
  <c r="K374" i="5"/>
  <c r="K373" i="5"/>
  <c r="K372" i="5"/>
  <c r="K371" i="5"/>
  <c r="K370" i="5"/>
  <c r="K369" i="5"/>
  <c r="K368" i="5"/>
  <c r="K367" i="5"/>
  <c r="K366" i="5"/>
  <c r="K365" i="5"/>
  <c r="K364" i="5"/>
  <c r="K363" i="5"/>
  <c r="K362" i="5"/>
  <c r="K361" i="5"/>
  <c r="K360" i="5"/>
  <c r="K359" i="5"/>
  <c r="K358" i="5"/>
  <c r="K357" i="5"/>
  <c r="K356" i="5"/>
  <c r="K355" i="5"/>
  <c r="K354" i="5"/>
  <c r="K353" i="5"/>
  <c r="K352" i="5"/>
  <c r="K351" i="5"/>
  <c r="K350" i="5"/>
  <c r="K349" i="5"/>
  <c r="K348" i="5"/>
  <c r="K347" i="5"/>
  <c r="K346" i="5"/>
  <c r="K345" i="5"/>
  <c r="K344" i="5"/>
  <c r="K343" i="5"/>
  <c r="K342" i="5"/>
  <c r="K341" i="5"/>
  <c r="K340" i="5"/>
  <c r="K339" i="5"/>
  <c r="K338" i="5"/>
  <c r="K337" i="5"/>
  <c r="K336" i="5"/>
  <c r="K335" i="5"/>
  <c r="K334" i="5"/>
  <c r="K333" i="5"/>
  <c r="K332" i="5"/>
  <c r="K331" i="5"/>
  <c r="K330" i="5"/>
  <c r="K329" i="5"/>
  <c r="K328" i="5"/>
  <c r="K327" i="5"/>
  <c r="K326" i="5"/>
  <c r="K325" i="5"/>
  <c r="K324" i="5"/>
  <c r="K323" i="5"/>
  <c r="K322" i="5"/>
  <c r="K321" i="5"/>
  <c r="K320" i="5"/>
  <c r="K319" i="5"/>
  <c r="K318" i="5"/>
  <c r="K317" i="5"/>
  <c r="K316" i="5"/>
  <c r="K315" i="5"/>
  <c r="K314" i="5"/>
  <c r="K313" i="5"/>
  <c r="K312" i="5"/>
  <c r="K311" i="5"/>
  <c r="K310" i="5"/>
  <c r="K309" i="5"/>
  <c r="K308" i="5"/>
  <c r="K307" i="5"/>
  <c r="K306" i="5"/>
  <c r="K305" i="5"/>
  <c r="K304" i="5"/>
  <c r="K303" i="5"/>
  <c r="K302" i="5"/>
  <c r="K301" i="5"/>
  <c r="K300" i="5"/>
  <c r="K299" i="5"/>
  <c r="K298" i="5"/>
  <c r="K297" i="5"/>
  <c r="K296" i="5"/>
  <c r="K295" i="5"/>
  <c r="K294" i="5"/>
  <c r="K293" i="5"/>
  <c r="K292" i="5"/>
  <c r="K291" i="5"/>
  <c r="K290" i="5"/>
  <c r="K289" i="5"/>
  <c r="K288" i="5"/>
  <c r="K287" i="5"/>
  <c r="K286" i="5"/>
  <c r="K285" i="5"/>
  <c r="K284" i="5"/>
  <c r="K283" i="5"/>
  <c r="K282" i="5"/>
  <c r="K281" i="5"/>
  <c r="K280" i="5"/>
  <c r="K279" i="5"/>
  <c r="K278" i="5"/>
  <c r="K277" i="5"/>
  <c r="K276" i="5"/>
  <c r="K275" i="5"/>
  <c r="K274" i="5"/>
  <c r="K273" i="5"/>
  <c r="K272" i="5"/>
  <c r="K271" i="5"/>
  <c r="K270" i="5"/>
  <c r="K269" i="5"/>
  <c r="K268" i="5"/>
  <c r="K267" i="5"/>
  <c r="K266" i="5"/>
  <c r="K265" i="5"/>
  <c r="K264" i="5"/>
  <c r="K263" i="5"/>
  <c r="K262" i="5"/>
  <c r="K261" i="5"/>
  <c r="K260" i="5"/>
  <c r="K259" i="5"/>
  <c r="K258" i="5"/>
  <c r="K257" i="5"/>
  <c r="K256" i="5"/>
  <c r="K255" i="5"/>
  <c r="K254" i="5"/>
  <c r="K253" i="5"/>
  <c r="K252" i="5"/>
  <c r="K251" i="5"/>
  <c r="K250" i="5"/>
  <c r="K249" i="5"/>
  <c r="K248" i="5"/>
  <c r="K247" i="5"/>
  <c r="K246" i="5"/>
  <c r="K245" i="5"/>
  <c r="K244" i="5"/>
  <c r="K243" i="5"/>
  <c r="K242" i="5"/>
  <c r="K241" i="5"/>
  <c r="K240" i="5"/>
  <c r="K239" i="5"/>
  <c r="K238" i="5"/>
  <c r="K237" i="5"/>
  <c r="K236" i="5"/>
  <c r="K235" i="5"/>
  <c r="K234" i="5"/>
  <c r="K233" i="5"/>
  <c r="K232" i="5"/>
  <c r="K231" i="5"/>
  <c r="K230" i="5"/>
  <c r="K229" i="5"/>
  <c r="K228" i="5"/>
  <c r="K227" i="5"/>
  <c r="K226" i="5"/>
  <c r="K225" i="5"/>
  <c r="K224" i="5"/>
  <c r="K223" i="5"/>
  <c r="K222" i="5"/>
  <c r="K221" i="5"/>
  <c r="K220" i="5"/>
  <c r="K219" i="5"/>
  <c r="K218" i="5"/>
  <c r="K217" i="5"/>
  <c r="K216" i="5"/>
  <c r="K215" i="5"/>
  <c r="K214" i="5"/>
  <c r="K213" i="5"/>
  <c r="K212" i="5"/>
  <c r="K211" i="5"/>
  <c r="K210" i="5"/>
  <c r="K209" i="5"/>
  <c r="K208" i="5"/>
  <c r="K207" i="5"/>
  <c r="K206" i="5"/>
  <c r="K205" i="5"/>
  <c r="K204" i="5"/>
  <c r="K203" i="5"/>
  <c r="K202" i="5"/>
  <c r="K201" i="5"/>
  <c r="K200" i="5"/>
  <c r="K199" i="5"/>
  <c r="K198" i="5"/>
  <c r="K197" i="5"/>
  <c r="K196" i="5"/>
  <c r="K195" i="5"/>
  <c r="K194" i="5"/>
  <c r="K193" i="5"/>
  <c r="K192" i="5"/>
  <c r="K191" i="5"/>
  <c r="K190" i="5"/>
  <c r="K189" i="5"/>
  <c r="K188" i="5"/>
  <c r="K187" i="5"/>
  <c r="K186" i="5"/>
  <c r="K185" i="5"/>
  <c r="K184" i="5"/>
  <c r="K183" i="5"/>
  <c r="K182" i="5"/>
  <c r="K181" i="5"/>
  <c r="K180" i="5"/>
  <c r="K179" i="5"/>
  <c r="K178" i="5"/>
  <c r="K177" i="5"/>
  <c r="K176" i="5"/>
  <c r="K175" i="5"/>
  <c r="K174" i="5"/>
  <c r="K173" i="5"/>
  <c r="K172" i="5"/>
  <c r="K171" i="5"/>
  <c r="K170" i="5"/>
  <c r="K169" i="5"/>
  <c r="K168" i="5"/>
  <c r="K167" i="5"/>
  <c r="K166" i="5"/>
  <c r="K165" i="5"/>
  <c r="K164" i="5"/>
  <c r="K163" i="5"/>
  <c r="K162" i="5"/>
  <c r="K161" i="5"/>
  <c r="K160" i="5"/>
  <c r="K159" i="5"/>
  <c r="K158" i="5"/>
  <c r="K157" i="5"/>
  <c r="K156" i="5"/>
  <c r="K155" i="5"/>
  <c r="K154" i="5"/>
  <c r="K153" i="5"/>
  <c r="K152" i="5"/>
  <c r="K151" i="5"/>
  <c r="K150" i="5"/>
  <c r="K149" i="5"/>
  <c r="K148" i="5"/>
  <c r="K147" i="5"/>
  <c r="K146" i="5"/>
  <c r="K145" i="5"/>
  <c r="K144" i="5"/>
  <c r="K143" i="5"/>
  <c r="K142" i="5"/>
  <c r="K141" i="5"/>
  <c r="K140" i="5"/>
  <c r="K139" i="5"/>
  <c r="K138" i="5"/>
  <c r="K137" i="5"/>
  <c r="K136" i="5"/>
  <c r="K135" i="5"/>
  <c r="K134" i="5"/>
  <c r="K133" i="5"/>
  <c r="K132" i="5"/>
  <c r="K131" i="5"/>
  <c r="K130" i="5"/>
  <c r="K129" i="5"/>
  <c r="K128" i="5"/>
  <c r="K127" i="5"/>
  <c r="K126" i="5"/>
  <c r="K125" i="5"/>
  <c r="K124" i="5"/>
  <c r="K123" i="5"/>
  <c r="K122" i="5"/>
  <c r="K121" i="5"/>
  <c r="K120" i="5"/>
  <c r="K119" i="5"/>
  <c r="K118" i="5"/>
  <c r="K117" i="5"/>
  <c r="K116" i="5"/>
  <c r="K115" i="5"/>
  <c r="K114" i="5"/>
  <c r="K113" i="5"/>
  <c r="K112" i="5"/>
  <c r="K111" i="5"/>
  <c r="K110" i="5"/>
  <c r="K109" i="5"/>
  <c r="K108" i="5"/>
  <c r="K107" i="5"/>
  <c r="K106" i="5"/>
  <c r="K105" i="5"/>
  <c r="K104" i="5"/>
  <c r="K103" i="5"/>
  <c r="K102" i="5"/>
  <c r="K101" i="5"/>
  <c r="K100" i="5"/>
  <c r="K99" i="5"/>
  <c r="K98" i="5"/>
  <c r="K97" i="5"/>
  <c r="K96" i="5"/>
  <c r="K95" i="5"/>
  <c r="K94" i="5"/>
  <c r="K93" i="5"/>
  <c r="K92" i="5"/>
  <c r="K91" i="5"/>
  <c r="K90" i="5"/>
  <c r="K89" i="5"/>
  <c r="K88" i="5"/>
  <c r="K87" i="5"/>
  <c r="K86" i="5"/>
  <c r="K85" i="5"/>
  <c r="K84" i="5"/>
  <c r="K83" i="5"/>
  <c r="K82" i="5"/>
  <c r="K81" i="5"/>
  <c r="K80" i="5"/>
  <c r="K79" i="5"/>
  <c r="K78" i="5"/>
  <c r="K77" i="5"/>
  <c r="K76" i="5"/>
  <c r="K75" i="5"/>
  <c r="K74" i="5"/>
  <c r="K73" i="5"/>
  <c r="K72" i="5"/>
  <c r="K71" i="5"/>
  <c r="K70" i="5"/>
  <c r="K69" i="5"/>
  <c r="K68" i="5"/>
  <c r="K67" i="5"/>
  <c r="K66" i="5"/>
  <c r="K65" i="5"/>
  <c r="K64" i="5"/>
  <c r="K63" i="5"/>
  <c r="K62" i="5"/>
  <c r="K61" i="5"/>
  <c r="K60" i="5"/>
  <c r="K59" i="5"/>
  <c r="K58" i="5"/>
  <c r="K57" i="5"/>
  <c r="K56" i="5"/>
  <c r="K55" i="5"/>
  <c r="K54" i="5"/>
  <c r="K53" i="5"/>
  <c r="K52" i="5"/>
  <c r="K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3" i="5"/>
  <c r="K2" i="5"/>
  <c r="R13" i="1"/>
  <c r="D31" i="3"/>
  <c r="N10" i="3"/>
  <c r="N9" i="3"/>
  <c r="N8" i="3"/>
  <c r="N7" i="3"/>
  <c r="N6" i="3"/>
  <c r="N5" i="3"/>
  <c r="N4" i="3"/>
  <c r="N3" i="3"/>
  <c r="R5" i="1"/>
  <c r="R11" i="1" s="1"/>
  <c r="R10" i="1"/>
  <c r="R9" i="1"/>
  <c r="R8" i="1"/>
  <c r="R7" i="1"/>
  <c r="R6" i="1"/>
</calcChain>
</file>

<file path=xl/sharedStrings.xml><?xml version="1.0" encoding="utf-8"?>
<sst xmlns="http://schemas.openxmlformats.org/spreadsheetml/2006/main" count="10790" uniqueCount="2314">
  <si>
    <t>C o n c e p t o</t>
  </si>
  <si>
    <t>Cargos</t>
  </si>
  <si>
    <t>GD Compra : 6038 Factura: ALAA 3584, 341 FUTUFARMA S.A. DE  C.V.  (MEDICAMENTO EN VALES, SUC. ALAMEDAS, 5TA SEMANA DE MAYO DEL 2024, SIN N/C. GD Compra : 6038 Factura: ALAA 3584, 341 FUTUFARMA S.A. DE  C.V. )</t>
  </si>
  <si>
    <t>GD Compra : 6039 Factura: AMEC 4902, 341 FUTUFARMA S.A. DE  C.V.  (MEDICAMENTO EN VALES, SUC. AMERICAS, 5TA SEMANA DE MAYO DEL 2024, SIN N/C. GD Compra : 6039 Factura: AMEC 4902, 341 FUTUFARMA S.A. DE  C.V. )</t>
  </si>
  <si>
    <t>GD Compra : 6040 Factura: ANGC 7463, 341 FUTUFARMA S.A. DE  C.V.  (MEDICAMENTO EN VALES, SUC. ANGELES, 5TA SEMANA DE MAYO DEL 2024, SIN N/C. GD Compra : 6040 Factura: ANGC 7463, 341 FUTUFARMA S.A. DE  C.V. )</t>
  </si>
  <si>
    <t>GD Compra : 6042 Factura: BERC 214, 341 FUTUFARMA S.A. DE  C.V.  (MEDICAMENTO EN VALES, SUC. BERLIN, 5TA SEMANA DE MAYO DEL 2024, SIN N/C. GD Compra : 6042 Factura: BERC 214, 341 FUTUFARMA S.A. DE  C.V. )</t>
  </si>
  <si>
    <t>GD Compra : 6044 Factura: CANC 2729, 341 FUTUFARMA S.A. DE  C.V.  (MEDICAMENTO EN VALES, SUC. CANTERA, 5TA SEMANA DE MAYO DEL 2024, SIN N/C. GD Compra : 6044 Factura: CANC 2729, 341 FUTUFARMA S.A. DE  C.V. )</t>
  </si>
  <si>
    <t>GD Compra : 6045 Factura: CHPC 708, 341 FUTUFARMA S.A. DE  C.V.  (MEDICAMENTO EN VALES, SUC. CH-P, 5TA SEMANA DE MAYO DEL 2024, SIN N/C. GD Compra : 6045 Factura: CHPC 708, 341 FUTUFARMA S.A. DE  C.V. )</t>
  </si>
  <si>
    <t>GD Compra : 6047 Factura: COLC 1763, 341 FUTUFARMA S.A. DE  C.V.  (MEDICAMENTO EN VALES, SUC. COLON, 5TA SEMANA DE MAYO DEL 2024, SIN N/C. GD Compra : 6047 Factura: COLC 1763, 341 FUTUFARMA S.A. DE  C.V. )</t>
  </si>
  <si>
    <t>GD Compra : 6048 Factura: COMNC 499, 341 FUTUFARMA S.A. DE  C.V.  (MEDICAMENTO EN VALES, SUC. COMANDANCIA NORTE, 5TA SEMANA DE MAYO DEL 2024, SIN N/C. GD Compra : 6048 Factura: COMNC 499, 341 FUTUFARMA S.A. DE  C.V. )</t>
  </si>
  <si>
    <t>GD Compra : 6051 Factura: COMSC 507, 341 FUTUFARMA S.A. DE  C.V.  (MEDICAMENTO EN VALES, SUC. COMANDANCIA SUR, 5TA SEMANA DE MAYO DEL 2024, SIN N/C. GD Compra : 6051 Factura: COMSC 507, 341 FUTUFARMA S.A. DE  C.V. )</t>
  </si>
  <si>
    <t>GD Compra : 6053 Factura: IMPEC 4493, 341 FUTUFARMA S.A. DE  C.V.  (MEDICAMENTO EN VALES, SUC. IMPE, 5TA SEMANA DE MAYO DEL 2024, SIN N/C. GD Compra : 6053 Factura: IMPEC 4493, 341 FUTUFARMA S.A. DE  C.V. )</t>
  </si>
  <si>
    <t>GD Compra : 6055 Factura: IMPEC 4496, 341 FUTUFARMA S.A. DE  C.V.  (MEDICAMENTO EN VALES, SUC. IMPE, 5TA SEMANA DE MAYO DEL 2024, SIN N/C. GD Compra : 6055 Factura: IMPEC 4496, 341 FUTUFARMA S.A. DE  C.V. )</t>
  </si>
  <si>
    <t>GD Compra : 6056 Factura: JMIGC 111, 341 FUTUFARMA S.A. DE  C.V.  (MEDICAMENTO EN VALES, SUC. JOSE MARIA IGLESIAS, 5TA SEMANA DE MAYO DEL 2024, SIN N/C. GD Compra : 6056 Factura: JMIGC 111, 341 FUTUFARMA S.A. DE  C.V. )</t>
  </si>
  <si>
    <t>GD Compra : 6066 Factura: MIRC 7450, 341 FUTUFARMA S.A. DE  C.V.  (MEDICAMENTO EN VALES, SUC. MIRADOR, 5TA SEMANA DE MAYO DEL 2024, SIN N/C. GD Compra : 6066 Factura: MIRC 7450, 341 FUTUFARMA S.A. DE  C.V. )</t>
  </si>
  <si>
    <t>GD Compra : 6067 Factura: MUGC 1860, 341 FUTUFARMA S.A. DE  C.V.  (MEDICAMENTO EN VALES, SUC. MUGUERZA, 5TA SEMANA DE MAYO DEL 2024, SIN N/C. GD Compra : 6067 Factura: MUGC 1860, 341 FUTUFARMA S.A. DE  C.V. )</t>
  </si>
  <si>
    <t>GD Compra : 6068 Factura: REIIC 572, 341 FUTUFARMA S.A. DE  C.V.  (MEDICAMENTO EN VALES, SUC. RELIZ, 5TA SEMANA DE MAYO DEL 2024, SIN N/C. GD Compra : 6068 Factura: REIIC 572, 341 FUTUFARMA S.A. DE  C.V. )</t>
  </si>
  <si>
    <t>GD Compra : 6069 Factura: ZARC 3008, 341 FUTUFARMA S.A. DE  C.V.  (MEDICAMENTO EN VALES, SUC. ZARCO, 5TA SEMANA DE MAYO DEL 2024, SIN N/C. GD Compra : 6069 Factura: ZARC 3008, 341 FUTUFARMA S.A. DE  C.V. )</t>
  </si>
  <si>
    <t>GD Compra : 6070 Factura: IMPEC 4498, 341 FUTUFARMA S.A. DE  C.V.  (MEDICAMENTO EN VALES, SUC. IMPE, 1ERA SEMANA DE JUNIO DEL 2024, SIN N/C. GD Compra : 6070 Factura: IMPEC 4498, 341 FUTUFARMA S.A. DE  C.V. )</t>
  </si>
  <si>
    <t>GD Compra : 6071 Factura: IMPEC 4500, 341 FUTUFARMA S.A. DE  C.V.  (MEDICAMENTO EN VALES, SUC. IMPE, 1ERA SEMANA DE JUNIO DEL 2024, SIN N/C. GD Compra : 6071 Factura: IMPEC 4500, 341 FUTUFARMA S.A. DE  C.V. )</t>
  </si>
  <si>
    <t>GD Compra : 6072 Factura: MATC 17426, 341 FUTUFARMA S.A. DE  C.V.  (MEDICAMENTO EN VALES, SUC. MATRIZ, 1ERA SEMANA DE JUNIO DEL 2024, SIN N/C. GD Compra : 6072 Factura: MATC 17426, 341 FUTUFARMA S.A. DE  C.V. )</t>
  </si>
  <si>
    <t>GD Compra : 6073 Factura: IMPEC 4495, 341 FUTUFARMA S.A. DE  C.V.  (MEDICAMENTO EN STOCK DE URGENCIAS, DEL 31 DE MAYO DEL 2024, SIN N/C. GD Compra : 6073 Factura: IMPEC 4495, 341 FUTUFARMA S.A. DE  C.V. )</t>
  </si>
  <si>
    <t>GD Compra : 6074 Factura: IMPEC 4501, 341 FUTUFARMA S.A. DE  C.V.  (MEDICAMENTO EN STOCK DE URGENCIAS, DEL 04 DE JUNIO DEL 2024, SIN N/C. GD Compra : 6074 Factura: IMPEC 4501, 341 FUTUFARMA S.A. DE  C.V. )</t>
  </si>
  <si>
    <t>GD Compra : 6299 Factura: ALAA 3587, 341 FUTUFARMA S.A. DE  C.V.  (MEDICAMENTO EN VALES, SUC. ALAMEDAS, 1ERA SEMANA DE JUNIO DEL 2024, SIN N/C. GD Compra : 6299 Factura: ALAA 3587, 341 FUTUFARMA S.A. DE  C.V. )</t>
  </si>
  <si>
    <t>GD Compra : 6300 Factura: ALAA 3594, 341 FUTUFARMA S.A. DE  C.V.  (MEDICAMENTO EN VALES, SUC. ALAMEDAS, 1ERA SEMANA DE JUNIO DEL 2024, SIN N/C. GD Compra : 6300 Factura: ALAA 3594, 341 FUTUFARMA S.A. DE  C.V. )</t>
  </si>
  <si>
    <t>GD Compra : 6301 Factura: AMEC 4907, 341 FUTUFARMA S.A. DE  C.V.  (MEDICAMENTO EN VALES, SUC. AMERICAS, 1ERA SEMANA DE JUNIO DEL 2024, SIN N/C. GD Compra : 6301 Factura: AMEC 4907, 341 FUTUFARMA S.A. DE  C.V. )</t>
  </si>
  <si>
    <t>GD Compra : 6302 Factura: AMEC 4919, 341 FUTUFARMA S.A. DE  C.V.  (MEDICAMENTO EN VALES, SUC. AMERICAS, 1ERA SEMANA DE JUNIO DEL 2024, SIN N/C. GD Compra : 6302 Factura: AMEC 4919, 341 FUTUFARMA S.A. DE  C.V. )</t>
  </si>
  <si>
    <t>GD Compra : 6303 Factura: ANGC 7474, 341 FUTUFARMA S.A. DE  C.V.  (MEDICAMENTO EN VALES, SUC. ANGELES, 1ERA SEMANA DE JUNIO DEL 2024, SIN N/C. GD Compra : 6303 Factura: ANGC 7474, 341 FUTUFARMA S.A. DE  C.V. )</t>
  </si>
  <si>
    <t>GD Compra : 6304 Factura: ANGC 7491, 341 FUTUFARMA S.A. DE  C.V.  (MEDICAMENTO EN VALES, SUC. ANGELES, 1ERA SEMANA DE JUNIO DEL 2024, SIN N/C. GD Compra : 6304 Factura: ANGC 7491, 341 FUTUFARMA S.A. DE  C.V. )</t>
  </si>
  <si>
    <t>GD Compra : 6305 Factura: CANC 2737, 341 FUTUFARMA S.A. DE  C.V.  (MEDICAMENTO EN VALES, SUC. CANTERA, 1ERA SEMANA DE JUNIO DEL 2024, SIN N/C. GD Compra : 6305 Factura: CANC 2737, 341 FUTUFARMA S.A. DE  C.V. )</t>
  </si>
  <si>
    <t>GD Compra : 6306 Factura: CANC 2752, 341 FUTUFARMA S.A. DE  C.V.  (MEDICAMENTO EN VALES, SUC. CANTERA, 1ERA SEMANA DE JUNIO DEL 2024, SIN N/C. GD Compra : 6306 Factura: CANC 2752, 341 FUTUFARMA S.A. DE  C.V. )</t>
  </si>
  <si>
    <t>GD Compra : 6307 Factura: CHPC 711, 341 FUTUFARMA S.A. DE  C.V.  (MEDICAMENTO EN VALES, SUC. CH-P, 1ERA SEMANA DE JUNIO DEL 2024, SIN N/C. GD Compra : 6307 Factura: CHPC 711, 341 FUTUFARMA S.A. DE  C.V. )</t>
  </si>
  <si>
    <t>GD Compra : 6308 Factura: CHPC 718, 341 FUTUFARMA S.A. DE  C.V.  (MEDICAMENTO EN VALES, SUC. CH-P, 1ERA SEMANA DE JUNIO DEL 2024, SIN N/C. GD Compra : 6308 Factura: CHPC 718, 341 FUTUFARMA S.A. DE  C.V. )</t>
  </si>
  <si>
    <t>GD Compra : 6309 Factura: COLC 1764, 341 FUTUFARMA S.A. DE  C.V.  (MEDICAMENTO EN VALES, SUC. COLON, 1ERA SEMANA DE JUNIO DEL 2024, SIN N/C. GD Compra : 6309 Factura: COLC 1764, 341 FUTUFARMA S.A. DE  C.V. )</t>
  </si>
  <si>
    <t>GD Compra : 6310 Factura: COMNC 501, 341 FUTUFARMA S.A. DE  C.V.  (MEDICAMENTO EN VALES, SUC. COMANDANCIA NORTE, 1ERA SEMANA DE JUNIO DEL 2024, SIN N/C. GD Compra : 6310 Factura: COMNC 501, 341 FUTUFARMA S.A. DE  C.V. )</t>
  </si>
  <si>
    <t>GD Compra : 6311 Factura: COMSC 509, 341 FUTUFARMA S.A. DE  C.V.  (MEDICAMENTO EN VALES, SUC. COMANDANCIA SUR, 1ERA SEMANA DE JUNIO DEL 2024, SIN N/C. GD Compra : 6311 Factura: COMSC 509, 341 FUTUFARMA S.A. DE  C.V. )</t>
  </si>
  <si>
    <t>GD Compra : 6312 Factura: IMPEC 4509, 341 FUTUFARMA S.A. DE  C.V.  (MEDICAMENTO EN VALES, SUC. IMPE, 1ERA SEMANA DE JUNIO DEL 2024, SIN N/C. GD Compra : 6312 Factura: IMPEC 4509, 341 FUTUFARMA S.A. DE  C.V. )</t>
  </si>
  <si>
    <t>GD Compra : 6313 Factura: IMPEC 4511, 341 FUTUFARMA S.A. DE  C.V.  (MEDICAMENTO EN VALES, SUC. IMPE, 1ERA SEMANA DE JUNIO DEL 2024, SIN N/C. GD Compra : 6313 Factura: IMPEC 4511, 341 FUTUFARMA S.A. DE  C.V. )</t>
  </si>
  <si>
    <t>GD Compra : 6314 Factura: IMPEC 4513, 341 FUTUFARMA S.A. DE  C.V.  (MEDICAMENTO EN VALES, SUC. IMPE, 1ERA SEMANA DE JUNIO DEL 2024, SIN N/C. GD Compra : 6314 Factura: IMPEC 4513, 341 FUTUFARMA S.A. DE  C.V. )</t>
  </si>
  <si>
    <t>GD Compra : 6315 Factura: IMPEC 4516, 341 FUTUFARMA S.A. DE  C.V.  (MEDICAMENTO EN VALES, SUC. IMPE, 1ERA SEMANA DE JUNIO DEL 2024, SIN N/C. GD Compra : 6315 Factura: IMPEC 4516, 341 FUTUFARMA S.A. DE  C.V. )</t>
  </si>
  <si>
    <t>GD Compra : 6316 Factura: JMIGC 113, 341 FUTUFARMA S.A. DE  C.V.  (MEDICAMENTO EN VALES, SUC. JOSE MARIA IGLESIAS, 1ERA SEMANA DE JUNIO DEL 2024, SIN N/C. GD Compra : 6316 Factura: JMIGC 113, 341 FUTUFARMA S.A. DE  C.V. )</t>
  </si>
  <si>
    <t>GD Compra : 6317 Factura: MATC 17435, 341 FUTUFARMA S.A. DE  C.V.  (MEDICAMENTO EN VALES, SUC. MATRIZ, 1ERA SEMANA DE JUNIO DEL 2024, SIN N/C. GD Compra : 6317 Factura: MATC 17435, 341 FUTUFARMA S.A. DE  C.V. )</t>
  </si>
  <si>
    <t>GD Compra : 6318 Factura: MIRC 7464, 341 FUTUFARMA S.A. DE  C.V.  (MEDICAMENTO EN VALES, SUC. MIRADOR, 1ERA SEMANA DE JUNIO DEL 2024, SIN N/C. GD Compra : 6318 Factura: MIRC 7464, 341 FUTUFARMA S.A. DE  C.V. )</t>
  </si>
  <si>
    <t>GD Compra : 6319 Factura: MIRC 7479, 341 FUTUFARMA S.A. DE  C.V.  (MEDICAMENTO EN VALES, SUC. MIRADOR, 1ERA SEMANA DE JUNIO DEL 2024, SIN N/C. GD Compra : 6319 Factura: MIRC 7479, 341 FUTUFARMA S.A. DE  C.V. )</t>
  </si>
  <si>
    <t>GD Compra : 6320 Factura: POLC 2495, 341 FUTUFARMA S.A. DE  C.V.  (MEDICAMENTO EN VALES, SUC. POLITECNICO, 1ERA SEMANA DE JUNIO DEL 2024, SIN N/C. GD Compra : 6320 Factura: POLC 2495, 341 FUTUFARMA S.A. DE  C.V. )</t>
  </si>
  <si>
    <t>GD Compra : 6321 Factura: POLC 2505, 341 FUTUFARMA S.A. DE  C.V.  (MEDICAMENTO EN VALES, SUC. POLITECNICO, 1ERA SEMANA DE JUNIO DEL 2024, SIN N/C. GD Compra : 6321 Factura: POLC 2505, 341 FUTUFARMA S.A. DE  C.V. )</t>
  </si>
  <si>
    <t>GD Compra : 6322 Factura: REIIC 576, 341 FUTUFARMA S.A. DE  C.V.  (MEDICAMENTO EN VALES, SUC. RELIZ, 1ERA SEMANA DE JUNIO DEL 2024, SIN N/C. GD Compra : 6322 Factura: REIIC 576, 341 FUTUFARMA S.A. DE  C.V. )</t>
  </si>
  <si>
    <t>GD Compra : 6323 Factura: REIIC 587, 341 FUTUFARMA S.A. DE  C.V.  (MEDICAMENTO EN VALES, SUC. RELIZ, 1ERA SEMANA DE JUNIO DEL 2024, SIN N/C. GD Compra : 6323 Factura: REIIC 587, 341 FUTUFARMA S.A. DE  C.V. )</t>
  </si>
  <si>
    <t>GD Compra : 6324 Factura: ZARC 3012, 341 FUTUFARMA S.A. DE  C.V.  (MEDICAMENTO EN VALES, SUC. ZARCO, 1ERA SEMANA DE JUNIO DEL 2024, SIN N/C. GD Compra : 6324 Factura: ZARC 3012, 341 FUTUFARMA S.A. DE  C.V. )</t>
  </si>
  <si>
    <t>GD Compra : 6337 Factura: ZARC 3021, 341 FUTUFARMA S.A. DE  C.V.  (MEDICAMENTO EN VALES, SUC. ZARCO, 1ERA SEMANA DEL MES DE JUNIO DEL 2024, SIN N/C. GD Compra : 6337 Factura: ZARC 3021, 341 FUTUFARMA S.A. DE  C.V. )</t>
  </si>
  <si>
    <t>GD Compra : 6338 Factura: IMPEC 4517, 341 FUTUFARMA S.A. DE  C.V.  (MEDICAMENTO EN STOCK DE URGENCIAS, DEL 10 DE JUNIO DEL 2024, SIN N/C. GD Compra : 6338 Factura: IMPEC 4517, 341 FUTUFARMA S.A. DE  C.V. )</t>
  </si>
  <si>
    <t>GD Compra : 6339 Factura: IMPEC 4518, 341 FUTUFARMA S.A. DE  C.V.  (MEDICAMENTO EN STOCK DE URGENCIAS, DEL 10 DE JUNIO DEL 2024, SIN N/C. GD Compra : 6339 Factura: IMPEC 4518, 341 FUTUFARMA S.A. DE  C.V. )</t>
  </si>
  <si>
    <t>GD Compra : 6340 Factura: IMPEC 4521, 341 FUTUFARMA S.A. DE  C.V.  (MEDICAMENTO EN STOCK DE URGENCIAS, DEL 11 DE JUNIO DEL 2024, SIN N/C. GD Compra : 6340 Factura: IMPEC 4521, 341 FUTUFARMA S.A. DE  C.V. )</t>
  </si>
  <si>
    <t>GD Compra : 6391 Factura: IMPEC 4494, 341 FUTUFARMA S.A. DE  C.V.  (MEDICAMENTO LICITADO DEL 30 DE MAYO DEL 2024, CON N/C CIMPENC331. GD Compra : 6391 Factura: IMPEC 4494, 341 FUTUFARMA S.A. DE  C.V. )</t>
  </si>
  <si>
    <t>GD Compra : 6393 Factura: IMPEC 4497, 341 FUTUFARMA S.A. DE  C.V.  (MEDICAMENTO LICITADO DEL 31 DE MAYO DEL 2024, SIN N/C. GD Compra : 6393 Factura: IMPEC 4497, 341 FUTUFARMA S.A. DE  C.V. )</t>
  </si>
  <si>
    <t>GD Compra : 6394 Factura: IMPEC 4499, 341 FUTUFARMA S.A. DE  C.V.  (MEDICAMENTO LICITADO DEL 03 DE JUNIO DEL 2024, SIN N/C. GD Compra : 6394 Factura: IMPEC 4499, 341 FUTUFARMA S.A. DE  C.V. )</t>
  </si>
  <si>
    <t>GD Compra : 6395 Factura: IMPEC 4502, 341 FUTUFARMA S.A. DE  C.V.  (MEDICAMENTO LICITADO DEL 04 DE JUNIO DEL 2024, SIN N/C. GD Compra : 6395 Factura: IMPEC 4502, 341 FUTUFARMA S.A. DE  C.V. )</t>
  </si>
  <si>
    <t>GD Compra : 6398 Factura: IMPEC 4510, 341 FUTUFARMA S.A. DE  C.V.  (MEDICAMENTO LICITADO DEL 05 DE JUNIO DEL 2024, SIN N/C. GD Compra : 6398 Factura: IMPEC 4510, 341 FUTUFARMA S.A. DE  C.V. )</t>
  </si>
  <si>
    <t>GD Compra : 6399 Factura: IMPEC 4514, 341 FUTUFARMA S.A. DE  C.V.  (MEDICAMENTO LICITADO DEL 07 DE JUNIO DEL 2024, SIN N/C. GD Compra : 6399 Factura: IMPEC 4514, 341 FUTUFARMA S.A. DE  C.V. )</t>
  </si>
  <si>
    <t>GD Compra : 6401 Factura: COMNC 500, 341 FUTUFARMA S.A. DE  C.V.  (MEDICAMENTO EN COMANDANCIA NORTE DEL 27 AL 31 DE MAYO DEL 2024, SIN N/C. GD Compra : 6401 Factura: COMNC 500, 341 FUTUFARMA S.A. DE  C.V. )</t>
  </si>
  <si>
    <t>GD Compra : 6403 Factura: COMNC 502, 341 FUTUFARMA S.A. DE  C.V.  (MEDICAMENTO EN COMANDANCIA NORTE DEL 03 AL 07 DE JUNIO DEL 2024, SIN N/C. GD Compra : 6403 Factura: COMNC 502, 341 FUTUFARMA S.A. DE  C.V. )</t>
  </si>
  <si>
    <t>GD Compra : 6409 Factura: COMSC 510, 341 FUTUFARMA S.A. DE  C.V.  (MEDICAMENTO EN COMANDANCIA SUR DEL 03 AL 07 DE JUNIO DEL 2024, SIN N/C. GD Compra : 6409 Factura: COMSC 510, 341 FUTUFARMA S.A. DE  C.V. )</t>
  </si>
  <si>
    <t>GD Compra : 6416 Factura: ALAA 3586, 341 FUTUFARMA S.A. DE  C.V.  (MEDICAMENTO EN URGENCIAS, SUC. ALAMEDAS, 1A. SEM. JUN´24, SIN N/C. GD Compra : 6416 Factura: ALAA 3586, 341 FUTUFARMA S.A. DE  C.V. )</t>
  </si>
  <si>
    <t>GD Compra : 6417 Factura: AMEC 4906, 341 FUTUFARMA S.A. DE  C.V.  (MEDICAMENTO EN URGENCIAS, SUC. AMERICAS, 1A. SEM. JUN´24, SIN N/C. GD Compra : 6417 Factura: AMEC 4906, 341 FUTUFARMA S.A. DE  C.V. )</t>
  </si>
  <si>
    <t>GD Compra : 6419 Factura: CANC 2735, 341 FUTUFARMA S.A. DE  C.V.  (MEDICAMENTO EN URGENCIAS, SUC. CANTERA, 1A. SEM. JUN´24, SIN N/C. GD Compra : 6419 Factura: CANC 2735, 341 FUTUFARMA S.A. DE  C.V. )</t>
  </si>
  <si>
    <t>GD Compra : 6420 Factura: CHPC 709, 341 FUTUFARMA S.A. DE  C.V.  (MEDICAMENTO EN URGENCIAS, SUC. CH-P, 1A. SEM. JUN´24, SIN N/C. GD Compra : 6420 Factura: CHPC 709, 341 FUTUFARMA S.A. DE  C.V. )</t>
  </si>
  <si>
    <t>GD Compra : 6421 Factura: MATC 17431, 341 FUTUFARMA S.A. DE  C.V.  (MEDICAMENTO EN URGENCIAS, SUC. MATRIZ, 1A. SEM. JUN´24, SIN N/C. GD Compra : 6421 Factura: MATC 17431, 341 FUTUFARMA S.A. DE  C.V. )</t>
  </si>
  <si>
    <t>GD Compra : 6423 Factura: MATC 17432, 341 FUTUFARMA S.A. DE  C.V.  (MEDICAMENTO EN URGENCIAS, SUC. MATRIZ, 1A. SEM. JUN´24, SIN N/C. GD Compra : 6423 Factura: MATC 17432, 341 FUTUFARMA S.A. DE  C.V. )</t>
  </si>
  <si>
    <t>GD Compra : 6425 Factura: MATC 17433, 341 FUTUFARMA S.A. DE  C.V.  (MEDICAMENTO EN URGENCIAS, SUC. MATRIZ, 1A. SEM. JUN´24, SIN N/C. GD Compra : 6425 Factura: MATC 17433, 341 FUTUFARMA S.A. DE  C.V. )</t>
  </si>
  <si>
    <t>GD Compra : 6426 Factura: MUGC 1862, 341 FUTUFARMA S.A. DE  C.V.  (MEDICAMENTO EN URGENCIAS, SUC. MUGUERZA, 1A. SEM. JUN´24, SIN N/C. GD Compra : 6426 Factura: MUGC 1862, 341 FUTUFARMA S.A. DE  C.V. )</t>
  </si>
  <si>
    <t>GD Compra : 6427 Factura: POLC 2494, 341 FUTUFARMA S.A. DE  C.V.  (MEDICAMENTO EN URGENCIAS, SUC. POLITECNICO, 1A. SEM. JUN´24, SIN N/C. GD Compra : 6427 Factura: POLC 2494, 341 FUTUFARMA S.A. DE  C.V. )</t>
  </si>
  <si>
    <t>GD Compra : 6430 Factura: REIIC 574, 341 FUTUFARMA S.A. DE  C.V.  (MEDICAMENTO EN URGENCIAS, SUC. RELIZ, 1A. SEM. JUN´24, SIN N/C. GD Compra : 6430 Factura: REIIC 574, 341 FUTUFARMA S.A. DE  C.V. )</t>
  </si>
  <si>
    <t>GD Compra : 6431 Factura: ZARC 3011, 341 FUTUFARMA S.A. DE  C.V.  (MEDICAMENTO EN URGENCIAS, SUC. ZARCO, 1A. SEM. JUN´24, SIN N/C. GD Compra : 6431 Factura: ZARC 3011, 341 FUTUFARMA S.A. DE  C.V. )</t>
  </si>
  <si>
    <t>GD Compra : 6650 Factura: IMPEC 4519, 341 FUTUFARMA S.A. DE  C.V.  (MEDICAMENTO LICITADO DEL 10 DE JUNIO DEL 2024, SIN N/C. GD Compra : 6650 Factura: IMPEC 4519, 341 FUTUFARMA S.A. DE  C.V. )</t>
  </si>
  <si>
    <t>GD Compra : 6653 Factura: IMPEC 4522, 341 FUTUFARMA S.A. DE  C.V.  (MEDICAMENTO LICITADO DEL 11 DE JUNIO DEL 2024, SIN N/C. GD Compra : 6653 Factura: IMPEC 4522, 341 FUTUFARMA S.A. DE  C.V. )</t>
  </si>
  <si>
    <t>GD Compra : 6655 Factura: IMPEC 4525, 341 FUTUFARMA S.A. DE  C.V.  (MEDICAMENTO LICITADO DEL 12 DE JUNIO DEL 2024, SIN N/C. GD Compra : 6655 Factura: IMPEC 4525, 341 FUTUFARMA S.A. DE  C.V. )</t>
  </si>
  <si>
    <t>GD Compra : 6657 Factura: IMPEC 4531, 341 FUTUFARMA S.A. DE  C.V.  (MEDICAMENTO LICITADO DEL 13 DE JUNIO DEL 2024, SIN N/C. GD Compra : 6657 Factura: IMPEC 4531, 341 FUTUFARMA S.A. DE  C.V. )</t>
  </si>
  <si>
    <t>GD Compra : 6658 Factura: IMPEC 4534, 341 FUTUFARMA S.A. DE  C.V.  (MEDICAMENTO LICITADO DEL 14 DE JUNIO DEL 2024, SIN N/C. GD Compra : 6658 Factura: IMPEC 4534, 341 FUTUFARMA S.A. DE  C.V. )</t>
  </si>
  <si>
    <t>GD Compra : 6660 Factura: COMNC 504, 341 FUTUFARMA S.A. DE  C.V.  (MEDICAMENTO EN COM. NORTE DEL 10 AL 14 DE JUNIO DEL 2024, SIN N/C. GD Compra : 6660 Factura: COMNC 504, 341 FUTUFARMA S.A. DE  C.V. )</t>
  </si>
  <si>
    <t>GD Compra : 6661 Factura: COMSC 508, 341 FUTUFARMA S.A. DE  C.V.  (MEDICAMENTO EN COM. SUR DEL 27 AL 31 DE MAYO DEL 2024, CON N/C COMSNC18. GD Compra : 6661 Factura: COMSC 508, 341 FUTUFARMA S.A. DE  C.V. )</t>
  </si>
  <si>
    <t>GD Compra : 6664 Factura: AMEC 4925, 341 FUTUFARMA S.A. DE  C.V.  (MEDICAMENTO EN VALES, SUC. AMERICAS, 1ERA SEMANA DE JUNIO DEL 2024, SIN N/C. GD Compra : 6664 Factura: AMEC 4925, 341 FUTUFARMA S.A. DE  C.V. )</t>
  </si>
  <si>
    <t>GD Compra : 6666 Factura: COLC 1770, 341 FUTUFARMA S.A. DE  C.V.  (MEDICAMENTO EN VALES, SUC. COLON, 1ERA SEMANA DE JUNIO DEL 2024, SIN N/C. GD Compra : 6666 Factura: COLC 1770, 341 FUTUFARMA S.A. DE  C.V. )</t>
  </si>
  <si>
    <t>GD Compra : 6667 Factura: MIRC 7486, 341 FUTUFARMA S.A. DE  C.V.  (MEDICAMENTO EN VALES, SUC. MIRADOR, 1ERA SEMANA DE JUNIO DEL 2024, SIN N/C. GD Compra : 6667 Factura: MIRC 7486, 341 FUTUFARMA S.A. DE  C.V. )</t>
  </si>
  <si>
    <t>GD Compra : 6668 Factura: ALAA 3596, 341 FUTUFARMA S.A. DE  C.V.  (MEDICAMENTO EN VALES, SUC. ALAMEDAS, 2DA SEMANA DE JUNIO DEL 2024, SIN N/C. GD Compra : 6668 Factura: ALAA 3596, 341 FUTUFARMA S.A. DE  C.V. )</t>
  </si>
  <si>
    <t>GD Compra : 6669 Factura: ALAA 3599, 341 FUTUFARMA S.A. DE  C.V.  (MEDICAMENTO EN VALES, SUC. ALAMEDAS, 2DA SEMANA DE JUNIO DEL 2024, SIN N/C. GD Compra : 6669 Factura: ALAA 3599, 341 FUTUFARMA S.A. DE  C.V. )</t>
  </si>
  <si>
    <t>GD Compra : 6670 Factura: ANGC 7496, 341 FUTUFARMA S.A. DE  C.V.  (MEDICAMENTO EN VALES, SUC. ANGELES, 2DA SEMANA DE JUNIO DEL 2024, SIN N/C. GD Compra : 6670 Factura: ANGC 7496, 341 FUTUFARMA S.A. DE  C.V. )</t>
  </si>
  <si>
    <t>GD Compra : 6671 Factura: ANGC 7498, 341 FUTUFARMA S.A. DE  C.V.  (MEDICAMENTO EN VALES, SUC. ANGELES, 2DA SEMANA DE JUNIO DEL 2024, SIN N/C. GD Compra : 6671 Factura: ANGC 7498, 341 FUTUFARMA S.A. DE  C.V. )</t>
  </si>
  <si>
    <t>GD Compra : 6672 Factura: AMEC 4930, 341 FUTUFARMA S.A. DE  C.V.  (MEDICAMENTO EN VALES, SUC. AMERICAS, 2DA SEMANA DE JUNIO DEL 2024, SIN N/C. GD Compra : 6672 Factura: AMEC 4930, 341 FUTUFARMA S.A. DE  C.V. )</t>
  </si>
  <si>
    <t>GD Compra : 6673 Factura: CANC 2757, 341 FUTUFARMA S.A. DE  C.V.  (MEDICAMENTO EN VALES, SUC. CANTERA, 2DA SEMANA DE JUNIO DEL 2024, SIN N/C. GD Compra : 6673 Factura: CANC 2757, 341 FUTUFARMA S.A. DE  C.V. )</t>
  </si>
  <si>
    <t>GD Compra : 6674 Factura: CANC 2762, 341 FUTUFARMA S.A. DE  C.V.  (MEDICAMENTO EN VALES, SUC. CANTERA, 2DA SEMANA DE JUNIO DEL 2024, SIN N/C. GD Compra : 6674 Factura: CANC 2762, 341 FUTUFARMA S.A. DE  C.V. )</t>
  </si>
  <si>
    <t>GD Compra : 6675 Factura: CHPC 721, 341 FUTUFARMA S.A. DE  C.V.  (MEDICAMENTO EN VALES, SUC. CH-P, 2DA SEMANA DE JUNIO DEL 2024, SIN N/C. GD Compra : 6675 Factura: CHPC 721, 341 FUTUFARMA S.A. DE  C.V. )</t>
  </si>
  <si>
    <t>GD Compra : 6676 Factura: CHPC 725, 341 FUTUFARMA S.A. DE  C.V.  (MEDICAMENTO EN VALES, SUC. CH-P, 2DA SEMANA DE JUNIO DEL 2024, SIN N/C. GD Compra : 6676 Factura: CHPC 725, 341 FUTUFARMA S.A. DE  C.V. )</t>
  </si>
  <si>
    <t>GD Compra : 6677 Factura: COLC 1773, 341 FUTUFARMA S.A. DE  C.V.  (MEDICAMENTO EN VALES, SUC. COLON, 2DA SEMANA DE JUNIO DEL 2024, SIN N/C. GD Compra : 6677 Factura: COLC 1773, 341 FUTUFARMA S.A. DE  C.V. )</t>
  </si>
  <si>
    <t>GD Compra : 6678 Factura: COMSC 511, 341 FUTUFARMA S.A. DE  C.V.  (MEDICAMENTO EN VALES, SUC. COMANDANCIA SUR, 2DA SEMANA DE JUNIO DEL 2024, SIN N/C. GD Compra : 6678 Factura: COMSC 511, 341 FUTUFARMA S.A. DE  C.V. )</t>
  </si>
  <si>
    <t>GD Compra : 6679 Factura: COMNC 503, 341 FUTUFARMA S.A. DE  C.V.  (MEDICAMENTO EN VALES, SUC. COMANDANCIA NORTE, 2DA SEMANA DE JUNIO DEL 2024, SIN N/C. GD Compra : 6679 Factura: COMNC 503, 341 FUTUFARMA S.A. DE  C.V. )</t>
  </si>
  <si>
    <t>GD Compra : 6680 Factura: IMPEC 4520, 341 FUTUFARMA S.A. DE  C.V.  (MEDICAMENTO EN VALES, SUC. IMPE, 2DA SEMANA DE JUNIO DEL 2024, SIN N/C. GD Compra : 6680 Factura: IMPEC 4520, 341 FUTUFARMA S.A. DE  C.V. )</t>
  </si>
  <si>
    <t>GD Compra : 6682 Factura: IMPEC 4523, 341 FUTUFARMA S.A. DE  C.V.  (MEDICAMENTO EN VALES, SUC. IMPE, 2DA SEMANA DE JUNIO DEL 2024, SIN N/C. GD Compra : 6682 Factura: IMPEC 4523, 341 FUTUFARMA S.A. DE  C.V. )</t>
  </si>
  <si>
    <t>GD Compra : 6683 Factura: IMPEC 4526, 341 FUTUFARMA S.A. DE  C.V.  (MEDICAMENTO EN VALES, SUC. IMPE, 2DA SEMANA DE JUNIO DEL 2024, SIN N/C. GD Compra : 6683 Factura: IMPEC 4526, 341 FUTUFARMA S.A. DE  C.V. )</t>
  </si>
  <si>
    <t>GD Compra : 6684 Factura: IMPEC 4533, 341 FUTUFARMA S.A. DE  C.V.  (MEDICAMENTO EN VALES, SUC. IMPE, 2DA SEMANA DE JUNIO DEL 2024, SIN N/C. GD Compra : 6684 Factura: IMPEC 4533, 341 FUTUFARMA S.A. DE  C.V. )</t>
  </si>
  <si>
    <t>GD Compra : 6685 Factura: JMIGC 119, 341 FUTUFARMA S.A. DE  C.V.  (MEDICAMENTO EN VALES, SUC. JOSE MARIA IGLESIAS, 2DA SEMANA DE JUNIO DEL 2024, SIN N/C. GD Compra : 6685 Factura: JMIGC 119, 341 FUTUFARMA S.A. DE  C.V. )</t>
  </si>
  <si>
    <t>GD Compra : 6687 Factura: JMIGC 120, 341 FUTUFARMA S.A. DE  C.V.  (MEDICAMENTO EN VALES, SUC. JOSE MARIA IGLESIAS, 2DA SEMANA DE JUNIO DEL 2024, SIN N/C. GD Compra : 6687 Factura: JMIGC 120, 341 FUTUFARMA S.A. DE  C.V. )</t>
  </si>
  <si>
    <t>GD Compra : 6688 Factura: JMIGC 122, 341 FUTUFARMA S.A. DE  C.V.  (MEDICAMENTO EN VALES, SUC. JOSE MARIA IGLESIAS, 2DA SEMANA DE JUNIO DEL 2024, SIN N/C. GD Compra : 6688 Factura: JMIGC 122, 341 FUTUFARMA S.A. DE  C.V. )</t>
  </si>
  <si>
    <t>GD Compra : 6690 Factura: MATC 17488, 341 FUTUFARMA S.A. DE  C.V.  (MEDICAMENTO EN VALES, SUC. MATRIZ, 2DA SEMANA DE JUNIO DEL 2024, SIN N/C. GD Compra : 6690 Factura: MATC 17488, 341 FUTUFARMA S.A. DE  C.V. )</t>
  </si>
  <si>
    <t>GD Compra : 6691 Factura: MATC 17497, 341 FUTUFARMA S.A. DE  C.V.  (MEDICAMENTO EN VALES, SUC. MATRIZ, 2DA SEMANA DE JUNIO DEL 2024, SIN N/C. GD Compra : 6691 Factura: MATC 17497, 341 FUTUFARMA S.A. DE  C.V. )</t>
  </si>
  <si>
    <t>GD Compra : 6692 Factura: MIRC 7494, 341 FUTUFARMA S.A. DE  C.V.  (MEDICAMENTO EN VALES, SUC. MIRADOR, 2DA SEMANA DE JUNIO DEL 2024, SIN N/C. GD Compra : 6692 Factura: MIRC 7494, 341 FUTUFARMA S.A. DE  C.V. )</t>
  </si>
  <si>
    <t>GD Compra : 6693 Factura: POLC 2506, 341 FUTUFARMA S.A. DE  C.V.  (MEDICAMENTO EN VALES, SUC. POLITECNICO, 2DA SEMANA DE JUNIO DEL 2024, SIN N/C. GD Compra : 6693 Factura: POLC 2506, 341 FUTUFARMA S.A. DE  C.V. )</t>
  </si>
  <si>
    <t>GD Compra : 6694 Factura: REIIC 592, 341 FUTUFARMA S.A. DE  C.V.  (MEDICAMENTO EN VALES, SUC. RELIZ, 2DA SEMANA DE JUNIO DEL 2024, SIN N/C. GD Compra : 6694 Factura: REIIC 592, 341 FUTUFARMA S.A. DE  C.V. )</t>
  </si>
  <si>
    <t>GD Compra : 6695 Factura: REIIC 596, 341 FUTUFARMA S.A. DE  C.V.  (MEDICAMENTO EN VALES, SUC. RELIZ, 2DA SEMANA DE JUNIO DEL 2024, SIN N/C. GD Compra : 6695 Factura: REIIC 596, 341 FUTUFARMA S.A. DE  C.V. )</t>
  </si>
  <si>
    <t>GD Compra : 6696 Factura: ZARC 3026, 341 FUTUFARMA S.A. DE  C.V.  (MEDICAMENTO EN VALES, SUC. ZARCO, 2DA SEMANA DE JUNIO DEL 2024, SIN N/C. GD Compra : 6696 Factura: ZARC 3026, 341 FUTUFARMA S.A. DE  C.V. )</t>
  </si>
  <si>
    <t>GD Compra : 6697 Factura: ZARC 3029, 341 FUTUFARMA S.A. DE  C.V.  (MEDICAMENTO EN VALES, SUC. ZARCO, 2DA SEMANA DE JUNIO DEL 2024, SIN N/C. GD Compra : 6697 Factura: ZARC 3029, 341 FUTUFARMA S.A. DE  C.V. )</t>
  </si>
  <si>
    <t>GD Compra : 6698 Factura: IMPEC 4535, 341 FUTUFARMA S.A. DE  C.V.  (MEDICAMENTO EN VALES, SUC. IMPE, 3ERA SEMANA DE JUNIO DEL 2024, SIN N/C. GD Compra : 6698 Factura: IMPEC 4535, 341 FUTUFARMA S.A. DE  C.V. )</t>
  </si>
  <si>
    <t>GD Compra : 6699 Factura: IMPEC 4537, 341 FUTUFARMA S.A. DE  C.V.  (MEDICAMENTO EN VALES, SUC. IMPE, 3ERA SEMANA DE JUNIO DEL 2024, SIN N/C. GD Compra : 6699 Factura: IMPEC 4537, 341 FUTUFARMA S.A. DE  C.V. )</t>
  </si>
  <si>
    <t>GD Compra : 6701 Factura: IMPEC 4541, 341 FUTUFARMA S.A. DE  C.V.  (MEDICAMENTO EN VALES, SUC. IMPE, 3ERA SEMANA DE JUNIO DEL 2024, SIN N/C. GD Compra : 6701 Factura: IMPEC 4541, 341 FUTUFARMA S.A. DE  C.V. )</t>
  </si>
  <si>
    <t>GD Compra : 6703 Factura: MATC 17504, 341 FUTUFARMA S.A. DE  C.V.  (MEDICAMENTO EN VALES, SUC. MATRIZ, 3ERA SEMANA DE JUNIO DEL 2024, SIN N/C. GD Compra : 6703 Factura: MATC 17504, 341 FUTUFARMA S.A. DE  C.V. )</t>
  </si>
  <si>
    <t>GD Compra : 6704 Factura: IMPEC 4524, 341 FUTUFARMA S.A. DE  C.V.  (MEDICAMENTO EN STOCK DE URGENCIAS, DEL 12 DE JUNIO DEL 2024, SIN N/C. GD Compra : 6704 Factura: IMPEC 4524, 341 FUTUFARMA S.A. DE  C.V. )</t>
  </si>
  <si>
    <t>GD Compra : 6705 Factura: IMPEC 4527, 341 FUTUFARMA S.A. DE  C.V.  (MEDICAMENTO EN STOCK DE URGENCIAS, DEL 13 DE JUNIO DEL 2024, SIN N/C. GD Compra : 6705 Factura: IMPEC 4527, 341 FUTUFARMA S.A. DE  C.V. )</t>
  </si>
  <si>
    <t>GD Compra : 6706 Factura: IMPEC 4528, 341 FUTUFARMA S.A. DE  C.V.  (MEDICAMENTO EN STOCK DE URGENCIAS, DEL 13 DE JUNIO DEL 2024, SIN N/C. GD Compra : 6706 Factura: IMPEC 4528, 341 FUTUFARMA S.A. DE  C.V. )</t>
  </si>
  <si>
    <t>GD Compra : 6707 Factura: IMPEC 4529, 341 FUTUFARMA S.A. DE  C.V.  (MEDICAMENTO EN STOCK DE URGENCIAS, DEL 13 DE JUNIO DEL 2024, SIN N/C. GD Compra : 6707 Factura: IMPEC 4529, 341 FUTUFARMA S.A. DE  C.V. )</t>
  </si>
  <si>
    <t>GD Compra : 6708 Factura: IMPEC 4530, 341 FUTUFARMA S.A. DE  C.V.  (MEDICAMENTO EN STOCK DE URGENCIAS, DEL 13 DE JUNIO DEL 2024, SIN N/C. GD Compra : 6708 Factura: IMPEC 4530, 341 FUTUFARMA S.A. DE  C.V. )</t>
  </si>
  <si>
    <t>GD Compra : 6709 Factura: IMPEC 4538, 341 FUTUFARMA S.A. DE  C.V.  (MEDICAMENTO EN STOCK DE URGENCIAS, DEL 18 DE JUNIO DEL 2024, SIN N/C. GD Compra : 6709 Factura: IMPEC 4538, 341 FUTUFARMA S.A. DE  C.V. )</t>
  </si>
  <si>
    <t>Cancelación GD Compra : 6709 Factura: IMPEC 4538, 341 FUTUFARMA S.A. DE  C.V.  (MEDICAMENTO EN STOCK DE URGENCIAS, DEL 18 DE JUNIO DEL 2024, SIN N/C. Cancelación GD Compra : 6709 Factura: IMPEC 4538, 341 FUTUFARMA S.A. DE  C.V. )</t>
  </si>
  <si>
    <t>GD Compra : 6710 Factura: IMPEC 4538, 341 FUTUFARMA S.A. DE  C.V.  (MEDICAMENTO EN STOCK DE URGENCIAS, DEL 18 DE JUNIO DEL 2024, SIN N/C. GD Compra : 6710 Factura: IMPEC 4538, 341 FUTUFARMA S.A. DE  C.V. )</t>
  </si>
  <si>
    <t>GD Compra : 6711 Factura: IMPEC 4539, 341 FUTUFARMA S.A. DE  C.V.  (MEDICAMENTO EN STOCK DE URGENCIAS, DEL 18 DE JUNIO DEL 2024, SIN N/C. GD Compra : 6711 Factura: IMPEC 4539, 341 FUTUFARMA S.A. DE  C.V. )</t>
  </si>
  <si>
    <t>GD Compra : 6712 Factura: IMPEC 4542, 341 FUTUFARMA S.A. DE  C.V.  (MEDICAMENTO EN STOCK DE URGENCIAS, DEL 19 DE JUNIO DEL 2024, SIN N/C. GD Compra : 6712 Factura: IMPEC 4542, 341 FUTUFARMA S.A. DE  C.V. )</t>
  </si>
  <si>
    <t>GD Compra : 6729 Factura: ALAA 3600, 341 FUTUFARMA S.A. DE  C.V.  (MEDICAMENTO EN URGENCIAS, SUC. ALAMEDAS, 3A. SEM. JUN'24, SIN N/C. GD Compra : 6729 Factura: ALAA 3600, 341 FUTUFARMA S.A. DE  C.V. )</t>
  </si>
  <si>
    <t>GD Compra : 6730 Factura: AMEC 4924, 341 FUTUFARMA S.A. DE  C.V.  (MEDICAMENTO EN URGENCIAS, SUC. AMERICAS, 2A. SEM. JUN'24, SIN N/C. GD Compra : 6730 Factura: AMEC 4924, 341 FUTUFARMA S.A. DE  C.V. )</t>
  </si>
  <si>
    <t>GD Compra : 6731 Factura: AMEC 4933, 341 FUTUFARMA S.A. DE  C.V.  (MEDICAMENTO EN URGENCIAS, SUC. AMERICAS, 3A. SEM. JUN'24, SIN N/C. GD Compra : 6731 Factura: AMEC 4933, 341 FUTUFARMA S.A. DE  C.V. )</t>
  </si>
  <si>
    <t>GD Compra : 6732 Factura: CANC 2753, 341 FUTUFARMA S.A. DE  C.V.  (MEDICAMENTO EN URGENCIAS, SUC. CANTERA, 2A. SEM. JUN'24, SIN N/C. GD Compra : 6732 Factura: CANC 2753, 341 FUTUFARMA S.A. DE  C.V. )</t>
  </si>
  <si>
    <t>GD Compra : 6733 Factura: CANC 2756, 341 FUTUFARMA S.A. DE  C.V.  (MEDICAMENTO EN URGENCIAS, SUC. CANTERA, 2A. SEM. JUN'24, SIN N/C. GD Compra : 6733 Factura: CANC 2756, 341 FUTUFARMA S.A. DE  C.V. )</t>
  </si>
  <si>
    <t>GD Compra : 6734 Factura: CANC 2763, 341 FUTUFARMA S.A. DE  C.V.  (MEDICAMENTO EN URGENCIAS, SUC. CANTERA, 3A. SEM. JUN'24, SIN N/C. GD Compra : 6734 Factura: CANC 2763, 341 FUTUFARMA S.A. DE  C.V. )</t>
  </si>
  <si>
    <t>GD Compra : 6736 Factura: CANC 2767, 341 FUTUFARMA S.A. DE  C.V.  (MEDICAMENTO EN URGENCIAS, SUC. CANTERA, 3A. SEM. JUN'24, SIN N/C. GD Compra : 6736 Factura: CANC 2767, 341 FUTUFARMA S.A. DE  C.V. )</t>
  </si>
  <si>
    <t>GD Compra : 6737 Factura: CHPC 720, 341 FUTUFARMA S.A. DE  C.V.  (MEDICAMENTO EN URGENCIAS, SUC. CH-P, 2A. SEM. JUN'24, SIN N/C. GD Compra : 6737 Factura: CHPC 720, 341 FUTUFARMA S.A. DE  C.V. )</t>
  </si>
  <si>
    <t>GD Compra : 6738 Factura: CHPC 726, 341 FUTUFARMA S.A. DE  C.V.  (MEDICAMENTO EN URGENCIAS, SUC. CH-P, 3A. SEM. JUN'24, SIN N/C. GD Compra : 6738 Factura: CHPC 726, 341 FUTUFARMA S.A. DE  C.V. )</t>
  </si>
  <si>
    <t>GD Compra : 6739 Factura: MATC 17489, 341 FUTUFARMA S.A. DE  C.V.  (MEDICAMENTO EN URGENCIAS, SUC. MATRIZ, 2A. SEM. JUN'24, SIN N/C. GD Compra : 6739 Factura: MATC 17489, 341 FUTUFARMA S.A. DE  C.V. )</t>
  </si>
  <si>
    <t>GD Compra : 6740 Factura: MATC 17495, 341 FUTUFARMA S.A. DE  C.V.  (MEDICAMENTO EN URGENCIAS, SUC. MATRIZ, 2A. SEM. JUN'24, SIN N/C. GD Compra : 6740 Factura: MATC 17495, 341 FUTUFARMA S.A. DE  C.V. )</t>
  </si>
  <si>
    <t>GD Compra : 6741 Factura: MATC 17496, 341 FUTUFARMA S.A. DE  C.V.  (MEDICAMENTO EN URGENCIAS, SUC. MATRIZ, 2A. SEM. JUN'24, SIN N/C. GD Compra : 6741 Factura: MATC 17496, 341 FUTUFARMA S.A. DE  C.V. )</t>
  </si>
  <si>
    <t>GD Compra : 6742 Factura: MATC 17505, 341 FUTUFARMA S.A. DE  C.V.  (MEDICAMENTO EN URGENCIAS, SUC. MATRIZ, 3A. SEM. JUN'24, SIN N/C. GD Compra : 6742 Factura: MATC 17505, 341 FUTUFARMA S.A. DE  C.V. )</t>
  </si>
  <si>
    <t>GD Compra : 6743 Factura: MATC 17506, 341 FUTUFARMA S.A. DE  C.V.  (MEDICAMENTO EN URGENCIAS, SUC. MATRIZ, 3A. SEM. JUN'24, SIN N/C. GD Compra : 6743 Factura: MATC 17506, 341 FUTUFARMA S.A. DE  C.V. )</t>
  </si>
  <si>
    <t>GD Compra : 6744 Factura: MATC 17508, 341 FUTUFARMA S.A. DE  C.V.  (MEDICAMENTO EN URGENCIAS, SUC. MATRIZ, 3A. SEM. JUN'24, SIN N/C. GD Compra : 6744 Factura: MATC 17508, 341 FUTUFARMA S.A. DE  C.V. )</t>
  </si>
  <si>
    <t>GD Compra : 6745 Factura: MATC 17509, 341 FUTUFARMA S.A. DE  C.V.  (MEDICAMENTO EN URGENCIAS, SUC. MATRIZ, 3A. SEM. JUN'24, SIN N/C. GD Compra : 6745 Factura: MATC 17509, 341 FUTUFARMA S.A. DE  C.V. )</t>
  </si>
  <si>
    <t>GD Compra : 6746 Factura: POLC 2508, 341 FUTUFARMA S.A. DE  C.V.  (MEDICAMENTO EN URGENCIAS, SUC. POLITECNICO, 3A. SEM. JUN'24, SIN N/C. GD Compra : 6746 Factura: POLC 2508, 341 FUTUFARMA S.A. DE  C.V. )</t>
  </si>
  <si>
    <t>GD Compra : 6747 Factura: POLC 2509, 341 FUTUFARMA S.A. DE  C.V.  (MEDICAMENTO EN URGENCIAS, SUC. POLITECNICO, 3A. SEM. JUN'24, SIN N/C. GD Compra : 6747 Factura: POLC 2509, 341 FUTUFARMA S.A. DE  C.V. )</t>
  </si>
  <si>
    <t>GD Compra : 6748 Factura: REIIC 588, 341 FUTUFARMA S.A. DE  C.V.  (MEDICAMENTO EN URGENCIAS, SUC. RELIZ, 2A. SEM. JUN'24, SIN N/C. GD Compra : 6748 Factura: REIIC 588, 341 FUTUFARMA S.A. DE  C.V. )</t>
  </si>
  <si>
    <t>GD Compra : 6749 Factura: REIIC 591, 341 FUTUFARMA S.A. DE  C.V.  (MEDICAMENTO EN URGENCIAS, SUC. RELIZ, 2A. SEM. JUN'24, SIN N/C. GD Compra : 6749 Factura: REIIC 591, 341 FUTUFARMA S.A. DE  C.V. )</t>
  </si>
  <si>
    <t>GD Compra : 6750 Factura: REIIC 597, 341 FUTUFARMA S.A. DE  C.V.  (MEDICAMENTO EN URGENCIAS, SUC. RELIZ, 3A. SEM. JUN'24, SIN N/C. GD Compra : 6750 Factura: REIIC 597, 341 FUTUFARMA S.A. DE  C.V. )</t>
  </si>
  <si>
    <t>GD Compra : 6751 Factura: ZARC 3022, 341 FUTUFARMA S.A. DE  C.V.  (MEDICAMENTO EN URGENCIAS, SUC. ZARCO, 2A. SEM. JUN'24, SIN N/C. GD Compra : 6751 Factura: ZARC 3022, 341 FUTUFARMA S.A. DE  C.V. )</t>
  </si>
  <si>
    <t>GD Compra : 6752 Factura: ZARC 3025, 341 FUTUFARMA S.A. DE  C.V.  (MEDICAMENTO EN URGENCIAS, SUC. ZARCO, 2A. SEM. JUN'24, SIN N/C. GD Compra : 6752 Factura: ZARC 3025, 341 FUTUFARMA S.A. DE  C.V. )</t>
  </si>
  <si>
    <t>GD Compra : 6753 Factura: ZARC 3030, 341 FUTUFARMA S.A. DE  C.V.  (MEDICAMENTO EN URGENCIAS, SUC. ZARCO, 3A. SEM. JUN'24, SIN N/C. GD Compra : 6753 Factura: ZARC 3030, 341 FUTUFARMA S.A. DE  C.V. )</t>
  </si>
  <si>
    <t>GD Compra : 6754 Factura: ZARC 3031, 341 FUTUFARMA S.A. DE  C.V.  (MEDICAMENTO EN URGENCIAS, SUC. ZARCO, 3A. SEM. JUN'24, SIN N/C. GD Compra : 6754 Factura: ZARC 3031, 341 FUTUFARMA S.A. DE  C.V. )</t>
  </si>
  <si>
    <t>GD Compra : 6915 Factura: MATC 17490, 341 FUTUFARMA S.A. DE  C.V.  (MEDICAMENTO EN URGENCIAS, SUC. MATRIZ, 2A. SEM. JUN{24, CON N/C MATNC6012. GD Compra : 6915 Factura: MATC 17490, 341 FUTUFARMA S.A. DE  C.V. )</t>
  </si>
  <si>
    <t>GD Compra : 6916 Factura: REIIC 598, 341 FUTUFARMA S.A. DE  C.V.  (MEDICAMENTO EN URGENCIAS, SUC. RELIZ, 3A. SEM. JUN´24, CON N/C REIINC106. GD Compra : 6916 Factura: REIIC 598, 341 FUTUFARMA S.A. DE  C.V. )</t>
  </si>
  <si>
    <t>GD Compra : 6920 Factura: IMPEC 4512, 341 FUTUFARMA S.A. DE  C.V.  (MEDICAMENTO LICITADO DEL 06 DE JUNIO DEL 2024, CON N/C CIMPENC333. GD Compra : 6920 Factura: IMPEC 4512, 341 FUTUFARMA S.A. DE  C.V. )</t>
  </si>
  <si>
    <t>GD Compra : 6922 Factura: IMPEC 4536, 341 FUTUFARMA S.A. DE  C.V.  (MEDICAMENTO LICITADO DEL 17 DE JUNIO DEL 2024, CON N/C CIMPENC332. GD Compra : 6922 Factura: IMPEC 4536, 341 FUTUFARMA S.A. DE  C.V. )</t>
  </si>
  <si>
    <t>GD Compra : 6924 Factura: IMPEC 4540, 341 FUTUFARMA S.A. DE  C.V.  (MEDICAMENTO LICITADO DEL 18 DE JUNIO DEL 2024, SIN N/C. GD Compra : 6924 Factura: IMPEC 4540, 341 FUTUFARMA S.A. DE  C.V. )</t>
  </si>
  <si>
    <t>GD Compra : 6925 Factura: IMPEC 4543, 341 FUTUFARMA S.A. DE  C.V.  (MEDICAMENTO LICITADO DEL 19 DE JUNIO DEL 2024, SIN N/C. GD Compra : 6925 Factura: IMPEC 4543, 341 FUTUFARMA S.A. DE  C.V. )</t>
  </si>
  <si>
    <t>GD Compra : 6927 Factura: IMPEC 4547, 341 FUTUFARMA S.A. DE  C.V.  (MEDICAMENTO LICITADO DEL 20 DE JUNIO DEL 2024, SIN N/C. GD Compra : 6927 Factura: IMPEC 4547, 341 FUTUFARMA S.A. DE  C.V. )</t>
  </si>
  <si>
    <t>GD Compra : 6928 Factura: IMPEC 4551, 341 FUTUFARMA S.A. DE  C.V.  (MEDICAMENTO LICITADO DEL 21 DE JUNIO DEL 2024, SIN N/C. GD Compra : 6928 Factura: IMPEC 4551, 341 FUTUFARMA S.A. DE  C.V. )</t>
  </si>
  <si>
    <t>GD Compra : 6930 Factura: COMNC 505, 341 FUTUFARMA S.A. DE  C.V.  (MEDICAMENTO EN COM. NORTE DEL 17 AL 21 DE JUNIO DEL 2024, SIN N/C. GD Compra : 6930 Factura: COMNC 505, 341 FUTUFARMA S.A. DE  C.V. )</t>
  </si>
  <si>
    <t>GD Compra : 6932 Factura: COMSC 512, 341 FUTUFARMA S.A. DE  C.V.  (MEDICAMENTO EN COM. SUR DEL 10 AL 14 DE JUNIO DEL 2024, CON N/C COMSNC19. GD Compra : 6932 Factura: COMSC 512, 341 FUTUFARMA S.A. DE  C.V. )</t>
  </si>
  <si>
    <t>GD Compra : 6934 Factura: COMSC 514, 341 FUTUFARMA S.A. DE  C.V.  (MEDICAMENTO EN COM. SUR DEL 17 AL 21 DE JUNIO DEL 2024, SIN N/C. GD Compra : 6934 Factura: COMSC 514, 341 FUTUFARMA S.A. DE  C.V. )</t>
  </si>
  <si>
    <t>GD Compra : 7077 Factura: IMPEC 4554, 341 FUTUFARMA S.A. DE  C.V.  (MEDICAMENTO LICITADO DEL 24 DE JUNIO DEL 2024, SIN N/C. GD Compra : 7077 Factura: IMPEC 4554, 341 FUTUFARMA S.A. DE  C.V. )</t>
  </si>
  <si>
    <t>GD Compra : 7078 Factura: IMPEC 4560, 341 FUTUFARMA S.A. DE  C.V.  (MEDICAMENTO LICITADO DEL 25 DE JUNIO DEL 2024, SIN N/C. GD Compra : 7078 Factura: IMPEC 4560, 341 FUTUFARMA S.A. DE  C.V. )</t>
  </si>
  <si>
    <t>GD Compra : 7079 Factura: IMPEC 4563, 341 FUTUFARMA S.A. DE  C.V.  (MEDICAMENTO LICITADO DEL 26 DE JUNIO DEL 2024, SIN N/C. GD Compra : 7079 Factura: IMPEC 4563, 341 FUTUFARMA S.A. DE  C.V. )</t>
  </si>
  <si>
    <t>GD Compra : 7081 Factura: ANGC 7516, 341 FUTUFARMA S.A. DE  C.V.  (MEDICAMENTO EN URGENCIAS, SUC. ANGELES, 4A. SEM. JUN'24, SIN N/C. GD Compra : 7081 Factura: ANGC 7516, 341 FUTUFARMA S.A. DE  C.V. )</t>
  </si>
  <si>
    <t>GD Compra : 7089 Factura: CANC 2789, 341 FUTUFARMA S.A. DE  C.V.  (MEDICAMENTO EN URGENCIAS, SUC. CANTERA, 4A. SEM. JUN´24, SIN N/C. GD Compra : 7089 Factura: CANC 2789, 341 FUTUFARMA S.A. DE  C.V. )</t>
  </si>
  <si>
    <t>GD Compra : 7100 Factura: CHPC 734, 341 FUTUFARMA S.A. DE  C.V.  (MEDICAMENTO EN URGENCIAS, SUC. CH-P, 4A. SEM. JUN´24, SIN N/C. GD Compra : 7100 Factura: CHPC 734, 341 FUTUFARMA S.A. DE  C.V. )</t>
  </si>
  <si>
    <t>GD Compra : 7102 Factura: CHPC 736, 341 FUTUFARMA S.A. DE  C.V.  (MEDICAMENTO EN URGENCIAS, SUC. CH-P, 4A. SEM. JUN´24, SIN N/C. GD Compra : 7102 Factura: CHPC 736, 341 FUTUFARMA S.A. DE  C.V. )</t>
  </si>
  <si>
    <t>GD Compra : 7103 Factura: JMIGC 129, 341 FUTUFARMA S.A. DE  C.V.  (MEDICAMENTO EN URGENCIAS, SUC. JOSE MA. IGLESIAS, 4A. SEM. JUN´24, SIN N/C. GD Compra : 7103 Factura: JMIGC 129, 341 FUTUFARMA S.A. DE  C.V. )</t>
  </si>
  <si>
    <t>GD Compra : 7104 Factura: MATC 17553, 341 FUTUFARMA S.A. DE  C.V.  (MEDICAMENTO EN URGENCIAS, SUC. MATRIZ, 4A. SEM. JUN´24, SIN N/C. GD Compra : 7104 Factura: MATC 17553, 341 FUTUFARMA S.A. DE  C.V. )</t>
  </si>
  <si>
    <t>GD Compra : 7105 Factura: MATC 17554, 341 FUTUFARMA S.A. DE  C.V.  (MEDICAMENTO EN URGENCIAS, SUC. MATRIZ, 4A. SEM. JUN´24, SIN N/C. GD Compra : 7105 Factura: MATC 17554, 341 FUTUFARMA S.A. DE  C.V. )</t>
  </si>
  <si>
    <t>GD Compra : 7106 Factura: MATC 17562, 341 FUTUFARMA S.A. DE  C.V.  (MEDICAMENTO EN URGENCIAS, SUC. MATRIZ, 4A. SEM. JUN´24, SIN N/C. GD Compra : 7106 Factura: MATC 17562, 341 FUTUFARMA S.A. DE  C.V. )</t>
  </si>
  <si>
    <t>GD Compra : 7107 Factura: MATC 17563, 341 FUTUFARMA S.A. DE  C.V.  (MEDICAMENTO EN URGENCIAS, SUC. MATRIZ, 4A. SEM. JUN´24, SIN N/C. GD Compra : 7107 Factura: MATC 17563, 341 FUTUFARMA S.A. DE  C.V. )</t>
  </si>
  <si>
    <t>GD Compra : 7108 Factura: POLC 2524, 341 FUTUFARMA S.A. DE  C.V.  (MEDICAMENTO EN URGENCIAS, SUC. POLITECNICO, 4A. SEM. JUN´24, SIN N/C. GD Compra : 7108 Factura: POLC 2524, 341 FUTUFARMA S.A. DE  C.V. )</t>
  </si>
  <si>
    <t>GD Compra : 7109 Factura: REIIC 611, 341 FUTUFARMA S.A. DE  C.V.  (MEDICAMENTO EN URGENCIAS, SUC. RELIZ, 4A. SEM. JUN´24, SIN N/C. GD Compra : 7109 Factura: REIIC 611, 341 FUTUFARMA S.A. DE  C.V. )</t>
  </si>
  <si>
    <t>GD Compra : 7110 Factura: REIIC 615, 341 FUTUFARMA S.A. DE  C.V.  (MEDICAMENTO EN URGENCIAS, SUC. RELIZ, 4A. SEM. JUN´24, SIN N/C. GD Compra : 7110 Factura: REIIC 615, 341 FUTUFARMA S.A. DE  C.V. )</t>
  </si>
  <si>
    <t>GD Compra : 7111 Factura: ZARC 3041, 341 FUTUFARMA S.A. DE  C.V.  (MEDICAMENTO EN URGENCIAS, SUC. ZARCO, 4A. SEM. JUN´24, SIN N/C. GD Compra : 7111 Factura: ZARC 3041, 341 FUTUFARMA S.A. DE  C.V. )</t>
  </si>
  <si>
    <t>GD Compra : 7036 Factura: ALAA 3601, 341 FUTUFARMA S.A. DE  C.V.  (MEDICAMENTO EN VALES, SUC. ALAMEDAS, 3ERA SEMANA DE JUNIO DEL 2024, SIN N/C. GD Compra : 7036 Factura: ALAA 3601, 341 FUTUFARMA S.A. DE  C.V. )</t>
  </si>
  <si>
    <t>GD Compra : 7037 Factura: ALAA 3608, 341 FUTUFARMA S.A. DE  C.V.  (MEDICAMENTO EN VALES, SUC. ALAMEDAS, 3ERA SEMANA DE JUNIO DEL 2024, SIN N/C. GD Compra : 7037 Factura: ALAA 3608, 341 FUTUFARMA S.A. DE  C.V. )</t>
  </si>
  <si>
    <t>GD Compra : 7038 Factura: AMEC 4937, 341 FUTUFARMA S.A. DE  C.V.  (MEDICAMENTO EN VALES, SUC. AMERICAS, 3ERA SEMANA DE JUNIO DEL 2024, SIN N/C. GD Compra : 7038 Factura: AMEC 4937, 341 FUTUFARMA S.A. DE  C.V. )</t>
  </si>
  <si>
    <t>GD Compra : 7039 Factura: AMEC 4945, 341 FUTUFARMA S.A. DE  C.V.  (MEDICAMENTO EN VALES, SUC. AMERICAS, 3ERA SEMANA DE JUNIO DEL 2024, SIN N/C. GD Compra : 7039 Factura: AMEC 4945, 341 FUTUFARMA S.A. DE  C.V. )</t>
  </si>
  <si>
    <t>GD Compra : 7040 Factura: ANGC 7510, 341 FUTUFARMA S.A. DE  C.V.  (MEDICAMENTO EN VALES, SUC. ANGELES, 3ERA SEMANA DE JUNIO DEL 2024, SIN N/C. GD Compra : 7040 Factura: ANGC 7510, 341 FUTUFARMA S.A. DE  C.V. )</t>
  </si>
  <si>
    <t>GD Compra : 7041 Factura: ANGC 7515, 341 FUTUFARMA S.A. DE  C.V.  (MEDICAMENTO EN VALES, SUC. ANGELES, 3ERA SEMANA DE JUNIO DEL 2024, SIN N/C. GD Compra : 7041 Factura: ANGC 7515, 341 FUTUFARMA S.A. DE  C.V. )</t>
  </si>
  <si>
    <t>GD Compra : 7042 Factura: CANC 2771, 341 FUTUFARMA S.A. DE  C.V.  (MEDICAMENTO EN VALES, SUC. CANTERA, 3ERA SEMANA DE JUNIO DEL 2024, SIN N/C. GD Compra : 7042 Factura: CANC 2771, 341 FUTUFARMA S.A. DE  C.V. )</t>
  </si>
  <si>
    <t>GD Compra : 7043 Factura: CANC 2785, 341 FUTUFARMA S.A. DE  C.V.  (MEDICAMENTO EN VALES, SUC. CANTERA, 3ERA SEMANA DE JUNIO DEL 2024, SIN N/C. GD Compra : 7043 Factura: CANC 2785, 341 FUTUFARMA S.A. DE  C.V. )</t>
  </si>
  <si>
    <t>GD Compra : 7044 Factura: CHPC 728, 341 FUTUFARMA S.A. DE  C.V.  (MEDICAMENTO EN VALES, SUC. CH-P, 3ERA SEMANA DE JUNIO DEL 2024, SIN N/C. GD Compra : 7044 Factura: CHPC 728, 341 FUTUFARMA S.A. DE  C.V. )</t>
  </si>
  <si>
    <t>GD Compra : 7045 Factura: COMSC 513, 341 FUTUFARMA S.A. DE  C.V.  (MEDICAMENTO EN VALES, SUC. COMANDANCIA SUR, 3ERA SEMANA DE JUNIO DEL 2024, SIN N/C. GD Compra : 7045 Factura: COMSC 513, 341 FUTUFARMA S.A. DE  C.V. )</t>
  </si>
  <si>
    <t>GD Compra : 7046 Factura: COLC 1775, 341 FUTUFARMA S.A. DE  C.V.  (MEDICAMENTO EN VALES, SUC. COLON, 3ERA SEMANA DE JUNIO DEL 2024, SIN N/C. GD Compra : 7046 Factura: COLC 1775, 341 FUTUFARMA S.A. DE  C.V. )</t>
  </si>
  <si>
    <t>GD Compra : 7047 Factura: JMIGC 123, 341 FUTUFARMA S.A. DE  C.V.  (MEDICAMENTO EN VALES, SUC. JOSE MARIA IGLESIAS, 3ERA SEMANA DE JUNIO DEL 2024, SIN N/C. GD Compra : 7047 Factura: JMIGC 123, 341 FUTUFARMA S.A. DE  C.V. )</t>
  </si>
  <si>
    <t>GD Compra : 7048 Factura: JMIGC 127, 341 FUTUFARMA S.A. DE  C.V.  (MEDICAMENTO EN VALES, SUC. JOSE MARIA IGLESIAS, 3ERA SEMANA DE JUNIO DEL 2024, SIN N/C. GD Compra : 7048 Factura: JMIGC 127, 341 FUTUFARMA S.A. DE  C.V. )</t>
  </si>
  <si>
    <t>GD Compra : 7049 Factura: IMPEC 4546, 341 FUTUFARMA S.A. DE  C.V.  (MEDICAMENTO EN VALES, SUC. IMPE, 3ERA SEMANA DE JUNIO DEL 2024, SIN N/C. GD Compra : 7049 Factura: IMPEC 4546, 341 FUTUFARMA S.A. DE  C.V. )</t>
  </si>
  <si>
    <t>GD Compra : 7050 Factura: IMPEC 4548, 341 FUTUFARMA S.A. DE  C.V.  (MEDICAMENTO EN VALES, SUC. IMPE, 3ERA SEMANA DE JUNIO DEL 2024, SIN N/C. GD Compra : 7050 Factura: IMPEC 4548, 341 FUTUFARMA S.A. DE  C.V. )</t>
  </si>
  <si>
    <t>GD Compra : 7051 Factura: MATC 17514, 341 FUTUFARMA S.A. DE  C.V.  (MEDICAMENTO EN VALES, SUC. MATRIZ, 3ERA SEMANA DE JUNIO DEL 2024, SIN N/C. GD Compra : 7051 Factura: MATC 17514, 341 FUTUFARMA S.A. DE  C.V. )</t>
  </si>
  <si>
    <t>GD Compra : 7052 Factura: MIRC 7499, 341 FUTUFARMA S.A. DE  C.V.  (MEDICAMENTO EN VALES, SUC. MIRADOR, 3ERA SEMANA DE JUNIO DEL 2024, SIN N/C. GD Compra : 7052 Factura: MIRC 7499, 341 FUTUFARMA S.A. DE  C.V. )</t>
  </si>
  <si>
    <t>GD Compra : 7053 Factura: MIRC 7515, 341 FUTUFARMA S.A. DE  C.V.  (MEDICAMENTO EN VALES, SUC. MIRADOR, 3ERA SEMANA DE JUNIO DEL 2024, SIN N/C. GD Compra : 7053 Factura: MIRC 7515, 341 FUTUFARMA S.A. DE  C.V. )</t>
  </si>
  <si>
    <t>GD Compra : 7054 Factura: POLC 2513, 341 FUTUFARMA S.A. DE  C.V.  (MEDICAMENTO EN VALES, SUC. POLITECNICO, 3ERA SEMANA DE JUNIO DEL 2024, SIN N/C. GD Compra : 7054 Factura: POLC 2513, 341 FUTUFARMA S.A. DE  C.V. )</t>
  </si>
  <si>
    <t>GD Compra : 7055 Factura: REIIC 601, 341 FUTUFARMA S.A. DE  C.V.  (MEDICAMENTO EN VALES, SUC. RELIZ, 3ERA SEMANA DE JUNIO DEL 2024, SIN N/C. GD Compra : 7055 Factura: REIIC 601, 341 FUTUFARMA S.A. DE  C.V. )</t>
  </si>
  <si>
    <t>GD Compra : 7056 Factura: REIIC 612, 341 FUTUFARMA S.A. DE  C.V.  (MEDICAMENTO EN VALES, SUC. RELIZ, 3ERA SEMANA DE JUNIO DEL 2024, SIN N/C. GD Compra : 7056 Factura: REIIC 612, 341 FUTUFARMA S.A. DE  C.V. )</t>
  </si>
  <si>
    <t>GD Compra : 7057 Factura: ZARC 3034, 341 FUTUFARMA S.A. DE  C.V.  (MEDICAMENTO EN VALES, SUC. ZARCO, 3ERA SEMANA DE JUNIO DEL 2024, SIN N/C. GD Compra : 7057 Factura: ZARC 3034, 341 FUTUFARMA S.A. DE  C.V. )</t>
  </si>
  <si>
    <t>GD Compra : 7058 Factura: ZARC 3039, 341 FUTUFARMA S.A. DE  C.V.  (MEDICAMENTO EN VALES, SUC. ZARCO, 3ERA SEMANA DE JUNIO DEL 2024, SIN N/C. GD Compra : 7058 Factura: ZARC 3039, 341 FUTUFARMA S.A. DE  C.V. )</t>
  </si>
  <si>
    <t>GD Compra : 7059 Factura: IMPEC 4553, 341 FUTUFARMA S.A. DE  C.V.  (MEDICAMENTO EN VALES, SUC. IMPE, 4TA SEMANA DE JUNIO DEL 2024, SIN N/C. GD Compra : 7059 Factura: IMPEC 4553, 341 FUTUFARMA S.A. DE  C.V. )</t>
  </si>
  <si>
    <t>GD Compra : 7060 Factura: IMPEC 4558, 341 FUTUFARMA S.A. DE  C.V.  (MEDICAMENTO EN VALES, SUC. IMPE, 4TA SEMANA DE JUNIO DEL 2024, SIN N/C. GD Compra : 7060 Factura: IMPEC 4558, 341 FUTUFARMA S.A. DE  C.V. )</t>
  </si>
  <si>
    <t>GD Compra : 7061 Factura: IMPEC 4561, 341 FUTUFARMA S.A. DE  C.V.  (MEDICAMENTO EN VALES, SUC. IMPE, 4TA SEMANA DE JUNIO DEL 2024, SIN N/C. GD Compra : 7061 Factura: IMPEC 4561, 341 FUTUFARMA S.A. DE  C.V. )</t>
  </si>
  <si>
    <t>GD Compra : 7062 Factura: MATC 17555, 341 FUTUFARMA S.A. DE  C.V.  (MEDICAMENTO EN VALES, SUC. MATRIZ, 4TA SEMANA DE JUNIO DEL 2024, SIN N/C. GD Compra : 7062 Factura: MATC 17555, 341 FUTUFARMA S.A. DE  C.V. )</t>
  </si>
  <si>
    <t>GD Compra : 7063 Factura: IMPEC 4549, 341 FUTUFARMA S.A. DE  C.V.  (MEDICAMENTO EN STOCK DE URGENCIAS, DEL 21 DE JUNIO DEL 2024, SIN N/C. GD Compra : 7063 Factura: IMPEC 4549, 341 FUTUFARMA S.A. DE  C.V. )</t>
  </si>
  <si>
    <t>GD Compra : 7064 Factura: IMPEC 4550, 341 FUTUFARMA S.A. DE  C.V.  (MEDICAMENTO EN STOCK DE URGENCIAS, DEL 21 DE JUNIO DEL 2024, SIN N/C. GD Compra : 7064 Factura: IMPEC 4550, 341 FUTUFARMA S.A. DE  C.V. )</t>
  </si>
  <si>
    <t>GD Compra : 7065 Factura: IMPEC 4562, 341 FUTUFARMA S.A. DE  C.V.  (MEDICAMENTO EN STOCK DE URGENCIAS, DEL 26 DE JUNIO DEL 2024, SIN N/C. GD Compra : 7065 Factura: IMPEC 4562, 341 FUTUFARMA S.A. DE  C.V. )</t>
  </si>
  <si>
    <t>GD Compra : 7066 Factura: IMPEC 4559, 341 FUTUFARMA S.A. DE  C.V.  (MEDICAMENTO EN STOCK DE URGENCIAS, DEL 25 DE JUNIO DEL 2024, SIN N/C. GD Compra : 7066 Factura: IMPEC 4559, 341 FUTUFARMA S.A. DE  C.V. )</t>
  </si>
  <si>
    <t>GD Compra : 6075 Factura: I 797, 1335 REX FARMA, S.A. DE C.V. (MEDICAMENTO ONCOLOGICO DEL 03 DE JUNIO DEL 2024, REQ. RF 14, 1 DE 2, SIN N/C. GD Compra : 6075 Factura: I 797, 1335 REX FARMA, S.A. DE C.V.)</t>
  </si>
  <si>
    <t>GD Compra : 6076 Factura: R 2693, 1335 REX FARMA, S.A. DE C.V. (MEDICAMENTO ONCOLOGICO DEL 03 DE JUNIO DEL 2024, REQ. RF 14, 2 DE 2, SIN N/C. GD Compra : 6076 Factura: R 2693, 1335 REX FARMA, S.A. DE C.V.)</t>
  </si>
  <si>
    <t>GD Compra : 6077 Factura: A4361, 574 APDAM S.A. DE C.V.  (MEDICAMENTO ONCOLOGICO DEL 03 DE JUNIO DEL 2024, REQ. AP10,  PARTE 1, SIN N/C. GD Compra : 6077 Factura: A4361, 574 APDAM S.A. DE C.V. )</t>
  </si>
  <si>
    <t>GD Compra : 6894 Factura: I 797, 1335 REX FARMA, S.A. DE C.V. (MEDICAMENTO ONCOLOGICO DEL 03 DE JUNIO DEL 2024, REQ. RF 14, 1 DE 2, SIN N/C. GD Compra : 6894 Factura: I 797, 1335 REX FARMA, S.A. DE C.V.)</t>
  </si>
  <si>
    <t>GD Compra : 6354 Factura: ZTA 01003306, 373 FARMACEUTICOS MAYPO S.A. DE C.V.  (MEDICAMENTO ONCOLOGICO DEL 17 DE MAYO DEL 2024, REQ. M24, 1 DE 1, SIN N/C. GD Compra : 6354 Factura: ZTA 01003306, 373 FARMACEUTICOS MAYPO S.A. DE C.V. )</t>
  </si>
  <si>
    <t>GD Compra : 6355 Factura: IMPEC 4503, 341 FUTUFARMA S.A. DE  C.V.  (MEDICAMENTO ONCOLOGICO DEL 22 DE ABRIL DEL 2024, REQ. FAD09, 1 DE 1, SIN N/C. GD Compra : 6355 Factura: IMPEC 4503, 341 FUTUFARMA S.A. DE  C.V. )</t>
  </si>
  <si>
    <t>GD Compra : 6357 Factura: IMPEC 4504, 341 FUTUFARMA S.A. DE  C.V.  (MEDICAMENTO ONCOLOGICO DEL 03 DE JUNIO DEL 2024, REQ. FAD13, 1 DE 2, SIN N/C. GD Compra : 6357 Factura: IMPEC 4504, 341 FUTUFARMA S.A. DE  C.V. )</t>
  </si>
  <si>
    <t>GD Compra : 6358 Factura: IMPEC 4506, 341 FUTUFARMA S.A. DE  C.V.  (MEDICAMENTO ONCOLOGICO DEL 03 DE JUNIO DEL 2024, REQ. FAD13, 2 DE 2, SIN N/C. GD Compra : 6358 Factura: IMPEC 4506, 341 FUTUFARMA S.A. DE  C.V. )</t>
  </si>
  <si>
    <t>GD Compra : 6359 Factura: IMPEC 4508, 341 FUTUFARMA S.A. DE  C.V.  (MEDICAMENTO ONCOLOGICO DEL 05 DE JUNIO DEL 2024, REQ. FAD14, 1 DE 1, SIN N/C. GD Compra : 6359 Factura: IMPEC 4508, 341 FUTUFARMA S.A. DE  C.V. )</t>
  </si>
  <si>
    <t>GD Compra : 6360 Factura: 1600005783, 1495 DISTRIBUCION ESPECIALIZADA DE MEDICAMENTOS, SA DE CV (MEDICAMENTO ONCOLOGICO DEL 03 DE JUNIO DEL 2024, REQ. DAD11, 1 DE 1, SIN N/C. GD Compra : 6360 Factura: 1600005783, 1495 DISTRIBUCION ESPECIALIZADA DE MEDICAMENTOS, SA DE CV)</t>
  </si>
  <si>
    <t>GD Compra : 6361 Factura: G 14000, 1335 REX FARMA, S.A. DE C.V. (MEDICAMENTO ONCOLOGICO DEL 12 DE JUNIO DEL 2024, REQ. RF15, PARTE 1, SIN N/C. GD Compra : 6361 Factura: G 14000, 1335 REX FARMA, S.A. DE C.V.)</t>
  </si>
  <si>
    <t>GD Compra : 6713 Factura: IMPEC 4532, 341 FUTUFARMA S.A. DE  C.V.  (MEDICAMENTO ONCOLOGICO DEL 17 DE MAYO DEL 2024, REQ. FAD 12, PARTE 1, SIN N/C. GD Compra : 6713 Factura: IMPEC 4532, 341 FUTUFARMA S.A. DE  C.V. )</t>
  </si>
  <si>
    <t>GD Compra : 6714 Factura: R 2695, 1335 REX FARMA, S.A. DE C.V. (MEDICAMENTO ONCOLOGICO, DEL 12 DE JUNIO DEL 2024, REQ. RF 15, 2 DE 2, SIN N/C. GD Compra : 6714 Factura: R 2695, 1335 REX FARMA, S.A. DE C.V.)</t>
  </si>
  <si>
    <t>GD Compra : 6715 Factura: R 2696, 1335 REX FARMA, S.A. DE C.V. (MEDICAMENTO ONCOLOGICO, DEL 13 DE JUNIO DEL 2024, REQ. RF 16, 1 DE 1, SIN N/C. GD Compra : 6715 Factura: R 2696, 1335 REX FARMA, S.A. DE C.V.)</t>
  </si>
  <si>
    <t>Cancelación GD Compra : 6075 Factura: I 797, 1335 REX FARMA, S.A. DE C.V. (MEDICAMENTO ONCOLOGICO DEL 03 DE JUNIO DEL 2024, REQ. RF 14, 1 DE 2, SIN N/C. Cancelación GD Compra : 6075 Factura: I 797, 1335 REX FARMA, S.A. DE C.V.)</t>
  </si>
  <si>
    <t>GD Compra : 7067 Factura: 1600005907, 1495 DISTRIBUCION ESPECIALIZADA DE MEDICAMENTOS, SA DE CV (MEDICAMENTO ONCOLOGICO, DEL 12 DE JUNIO DEL 2024, REQ. DAD12, 1 DE 1, SIN N/C. GD Compra : 7067 Factura: 1600005907, 1495 DISTRIBUCION ESPECIALIZADA DE MEDICAMENTOS, SA DE CV)</t>
  </si>
  <si>
    <t>GD Compra : 7068 Factura: 1600005935, 1495 DISTRIBUCION ESPECIALIZADA DE MEDICAMENTOS, SA DE CV (MEDICAMENTO ONCOLOGICO, DEL 20 DE JUNIO DEL 2024, REQ. DAD13, 1 DE 1, SIN N/C. GD Compra : 7068 Factura: 1600005935, 1495 DISTRIBUCION ESPECIALIZADA DE MEDICAMENTOS, SA DE CV)</t>
  </si>
  <si>
    <t>GD Compra : 7069 Factura: IMPEC 4555, 341 FUTUFARMA S.A. DE  C.V.  (MEDICAMENTO ONCOLOGICO, DEL 17 DE MAYO DEL 2024, REQ. FAD12, PARTE 2, SIN N/C. GD Compra : 7069 Factura: IMPEC 4555, 341 FUTUFARMA S.A. DE  C.V. )</t>
  </si>
  <si>
    <t>GD Compra : 7070 Factura: IMPEC 4556, 341 FUTUFARMA S.A. DE  C.V.  (MEDICAMENTO ONCOLOGICO, DEL 12 DE JUNIO DEL 2024, REQ. FAD15, PARTE 1, SIN N/C. GD Compra : 7070 Factura: IMPEC 4556, 341 FUTUFARMA S.A. DE  C.V. )</t>
  </si>
  <si>
    <t>GD Compra : 7071 Factura: IMPEC 4557, 341 FUTUFARMA S.A. DE  C.V.  (MEDICAMENTO ONCOLOGICO, DEL 20 DE JUNIO DEL 2024, REQ. FAD16, PARTE 1, SIN N/C. GD Compra : 7071 Factura: IMPEC 4557, 341 FUTUFARMA S.A. DE  C.V. )</t>
  </si>
  <si>
    <t>GD Compra : 7072 Factura: CHI 16879, 492 DISTRIBUIDOR DE FARMACIAS Y HOSPITALES SA DE CV (MEDICAMENTO ONCOLOGICO, DEL 31 DE MAYO DEL 2024, REQ. DH11, 1 DE 1, SIN N/C. GD Compra : 7072 Factura: CHI 16879, 492 DISTRIBUIDOR DE FARMACIAS Y HOSPITALES SA DE CV)</t>
  </si>
  <si>
    <t>GD Compra : 7073 Factura: I 800, 1335 REX FARMA, S.A. DE C.V. (MEDICAMENTO ONCOLOGICO, DEL 20 DE JUNIO DEL 2024, REQ. RF17, PARTE 1, SIN N/C. GD Compra : 7073 Factura: I 800, 1335 REX FARMA, S.A. DE C.V.)</t>
  </si>
  <si>
    <t>GD Compra : 7074 Factura: ZTA 01009226, 373 FARMACEUTICOS MAYPO S.A. DE C.V.  (MEDICAMENTO ONCOLOGICO, DEL 05 DE JUNIO DEL 2024, REQ. M26, 1 DE 1, SIN N/C. GD Compra : 7074 Factura: ZTA 01009226, 373 FARMACEUTICOS MAYPO S.A. DE C.V. )</t>
  </si>
  <si>
    <t>GD Compra : 7075 Factura: ZTA 01009227, 373 FARMACEUTICOS MAYPO S.A. DE C.V.  (MEDICAMENTO ONCOLOGICO, DEL 07 DE JUNIO DEL 2024, REQ. M27, 1 DE 1, SIN N/C. GD Compra : 7075 Factura: ZTA 01009227, 373 FARMACEUTICOS MAYPO S.A. DE C.V. )</t>
  </si>
  <si>
    <t>Total :</t>
  </si>
  <si>
    <t>FUTU</t>
  </si>
  <si>
    <t>REX</t>
  </si>
  <si>
    <t>DISTRIB ESPECIALIZASA</t>
  </si>
  <si>
    <t>DISTRIB FARMACIAS</t>
  </si>
  <si>
    <t>MAYPO</t>
  </si>
  <si>
    <t>APD</t>
  </si>
  <si>
    <t xml:space="preserve">      Medicamento G. Corriente</t>
  </si>
  <si>
    <t>rex</t>
  </si>
  <si>
    <t>GD Compra : 7175 Factura: A5335, 1739 CARMEN LETICIA MAYORGA BACA  (C. MEDICAMENTO EN DESABASTO, PACIENTE: LECHUGA NIETO EDGAR NATIVIDAD,SANDOVAL GRANADOS MARIA CANDELA. GD Compra : 7175 Factura: A5335, 1739 CARMEN LETICIA MAYORGA BACA )</t>
  </si>
  <si>
    <t>GD Compra : 7177 Factura: IMPEC-4566, 341 FUTUFARMA S.A. DE  C.V.  (C. MEDICAMENTO FC, PACIENTE: ARZAGA VILLA AMERICA IDALY. GD Compra : 7177 Factura: IMPEC-4566, 341 FUTUFARMA S.A. DE  C.V. )</t>
  </si>
  <si>
    <t xml:space="preserve">carmen leticia </t>
  </si>
  <si>
    <t>GD Compra : 7178 Factura: MED23584, 2038 MEDICAL LABS DEL NORTE S DE RL DE CV (C. MEDICAMENTO EN DESABASTO, PACIENTE: CORDOVA CORDOVA LUZ MARIA. GD Compra : 7178 Factura: MED23584, 2038 MEDICAL LABS DEL NORTE S DE RL DE CV)</t>
  </si>
  <si>
    <t>futufarma</t>
  </si>
  <si>
    <t>GD Compra : 7179 Factura: MED23600, 2038 MEDICAL LABS DEL NORTE S DE RL DE CV (C. MEDICAMENTO FALTANTE DE LAB, PACIENTE: VERDUZCO CALLEJO OLIVIA MIREYA,SIGALA RODRIGUEZ BERTHA ALI. GD Compra : 7179 Factura: MED23600, 2038 MEDICAL LABS DEL NORTE S DE RL DE CV)</t>
  </si>
  <si>
    <t>labs</t>
  </si>
  <si>
    <t>san martin</t>
  </si>
  <si>
    <t>GD Compra : 7180 Factura: 613, 1943 FARMACIA SAN MARTIN RX (C. MEDICAMENTO FALTANTE DE LAB, PACIENTE: GALINDO TELLEZ RAFAELA. GD Compra : 7180 Factura: 613, 1943 FARMACIA SAN MARTIN RX)</t>
  </si>
  <si>
    <t xml:space="preserve">ricardo terrazas </t>
  </si>
  <si>
    <t>GD Compra : 7182 Factura: 614, 1943 FARMACIA SAN MARTIN RX (C. MEDICAMENTO FALTANTE DE LAB, PACIENTE: SANTANA GONZALEZ MONICA MARIANA,BELDUSEA FLORES ANA CRISTI. GD Compra : 7182 Factura: 614, 1943 FARMACIA SAN MARTIN RX)</t>
  </si>
  <si>
    <t xml:space="preserve">marta </t>
  </si>
  <si>
    <t>insat</t>
  </si>
  <si>
    <t>GD Compra : 7183 Factura: 615, 1943 FARMACIA SAN MARTIN RX (C. MEDICAMENTO FALTANTE DE LAB, PACIENTE: BENITEZ GUTIERREZ MARIA ISABEL,RAMOS GAMBOA CATALINA,MORAL. GD Compra : 7183 Factura: 615, 1943 FARMACIA SAN MARTIN RX)</t>
  </si>
  <si>
    <t>GD Compra : 7232 Factura: 617, 1943 FARMACIA SAN MARTIN RX (C. MEDICAMENTO FC, PACIENTE: GUERRERO PAEZ SERGIO,LOYA CHAVEZ CLAUDIA PATRICIA,ROJO FRIAS TOMASA. GD Compra : 7232 Factura: 617, 1943 FARMACIA SAN MARTIN RX)</t>
  </si>
  <si>
    <t>GD Compra : 7251 Factura: MATC-17576,IMPEC-4576, 341 FUTUFARMA S.A. DE  C.V.  (C. MEDICAMENTO FC, PACIENTE: LEOS PROA OSCAR RAMON,MARTINEZ MENDOZA HECTOR. GD Compra : 7251 Factura: MATC-17576,IMPEC-4576, 341 FUTUFARMA S.A. DE  C.V. )</t>
  </si>
  <si>
    <t>GD Compra : 7273 Factura: A 1362, 1501 OMAR RICARDO TERRAZAS RAMOS (C. MEDICAMENTO EN DESABASTO, PACIENTE: MOLINA CHAVEZ MARIA EMILIA. GD Compra : 7273 Factura: A 1362, 1501 OMAR RICARDO TERRAZAS RAMOS)</t>
  </si>
  <si>
    <t>GD Compra : 7276 Factura: IMPEC-4583,MATC2-6395, 341 FUTUFARMA S.A. DE  C.V.  (C. MEDICAMENTO FC, PACIENTE: ANCHONDO CEPEDA RAUL ANTONIO,GUANASPEN FLORES ALAN JAVIVI. GD Compra : 7276 Factura: IMPEC-4583,MATC2-6395, 341 FUTUFARMA S.A. DE  C.V. )</t>
  </si>
  <si>
    <t xml:space="preserve">      Medicamento oncológico y de alta especialidad</t>
  </si>
  <si>
    <t xml:space="preserve">      Medicamento oncológico y de alta especialidad G. Corriente</t>
  </si>
  <si>
    <t>GD Compra : 7184 Factura: 20104, 1798 OPERADORA MARTA S.A. DE C.V. (C. MEDICAMENTO OyAE, PACIENTE: STOCK DE FARMACIA. GD Compra : 7184 Factura: 20104, 1798 OPERADORA MARTA S.A. DE C.V.)</t>
  </si>
  <si>
    <t>Cheque / Folio</t>
  </si>
  <si>
    <t>GD Compra : 7186 Factura: A 26087, 1614 CORPORATIVO PROFESIONAL INSAAT S.A. de C.V.  (C. MEDICAMENTO EN DESABASTO, PACIENTE: STOCK DE FARMACIA. GD Compra : 7186 Factura: A 26087, 1614 CORPORATIVO PROFESIONAL INSAAT S.A. de C.V. )</t>
  </si>
  <si>
    <t>PAGE1 (2)</t>
  </si>
  <si>
    <t>TOTAL</t>
  </si>
  <si>
    <t>CLAVE</t>
  </si>
  <si>
    <t>DESCRIPCION</t>
  </si>
  <si>
    <t>PRESENTACION</t>
  </si>
  <si>
    <t>FORMA</t>
  </si>
  <si>
    <t>CANT</t>
  </si>
  <si>
    <t>UNIDAD</t>
  </si>
  <si>
    <t>CANT_CONCENTRACION</t>
  </si>
  <si>
    <t>UNIDAD_CONCENTRACION</t>
  </si>
  <si>
    <t>TOTAL DE PIEZAS</t>
  </si>
  <si>
    <t>PRECIO POR PIEZA</t>
  </si>
  <si>
    <t>IMPORTE TOTAL</t>
  </si>
  <si>
    <t>PROVEEDOR</t>
  </si>
  <si>
    <t>TIPO DE COMPRA</t>
  </si>
  <si>
    <t>NUMERO DE LICITACION O ADJUDICACION DIRECTA</t>
  </si>
  <si>
    <t>NUMERO DE CONTRATO O FACTURA</t>
  </si>
  <si>
    <t>MES DE ENTREGA</t>
  </si>
  <si>
    <t>FUE ENTREGADO EN:</t>
  </si>
  <si>
    <t>PRESUPUESTO</t>
  </si>
  <si>
    <t>7000</t>
  </si>
  <si>
    <t>ABIRATERONA/ZYTIGA/JANSSEN-CILAG</t>
  </si>
  <si>
    <t>CAJA</t>
  </si>
  <si>
    <t>Tableta</t>
  </si>
  <si>
    <t>TABLETAS</t>
  </si>
  <si>
    <t>MG</t>
  </si>
  <si>
    <t xml:space="preserve"> MAYPO S.A. DE C.V.</t>
  </si>
  <si>
    <t xml:space="preserve">LICITACIÓN PÚBLICA </t>
  </si>
  <si>
    <t>IMPE-LP-01-2024-B</t>
  </si>
  <si>
    <t>IMPE</t>
  </si>
  <si>
    <t>ORGANISMO AUTONOMO, PRESUPUESTO MUNICIPAL</t>
  </si>
  <si>
    <t>5379</t>
  </si>
  <si>
    <t>ACEMETACINA/ACEMETACINA/ULTRA</t>
  </si>
  <si>
    <t>Capsulas</t>
  </si>
  <si>
    <t>CAPSULAS</t>
  </si>
  <si>
    <t>FUTUFARMA S.A. DE C.V.</t>
  </si>
  <si>
    <t>IMPE-LP-07-2024</t>
  </si>
  <si>
    <t>5131</t>
  </si>
  <si>
    <t>ACENOCUMAROL/SINTROM/STENDHAL</t>
  </si>
  <si>
    <t>TABLETA</t>
  </si>
  <si>
    <t>7003</t>
  </si>
  <si>
    <t>ACETATO DE GOSERELINA/ZOLADEX/ASTRA ZENECA</t>
  </si>
  <si>
    <t>Implante</t>
  </si>
  <si>
    <t>IMPLANTE</t>
  </si>
  <si>
    <t>.6 MG</t>
  </si>
  <si>
    <t>7004</t>
  </si>
  <si>
    <t>ACETATO DE GOSERELINA/ZOLADEX/AZTRA ZENECA</t>
  </si>
  <si>
    <t>.8 MG</t>
  </si>
  <si>
    <t>4442</t>
  </si>
  <si>
    <t>ACETATO DE ULIPRISTAL/ESMYA/GEDEON RICHTER</t>
  </si>
  <si>
    <t>4005</t>
  </si>
  <si>
    <t>ACETAZOLAMIDA /ACETA DIAZOL/GRIN</t>
  </si>
  <si>
    <t>5043</t>
  </si>
  <si>
    <t>ACEXAMATO/RECOVERON-C/ARMSTRONG</t>
  </si>
  <si>
    <t>Crema</t>
  </si>
  <si>
    <t>APLICACIONES</t>
  </si>
  <si>
    <t>G/ 100 G</t>
  </si>
  <si>
    <t>4179</t>
  </si>
  <si>
    <t>ACICLOVIR/BRIMEX /BIOMEP</t>
  </si>
  <si>
    <t>5380</t>
  </si>
  <si>
    <t>ACICLOVIR/LESACLOR/MAVI</t>
  </si>
  <si>
    <t>4007</t>
  </si>
  <si>
    <t>ACIDO ACETILSALICILICO LIBER RETARD / ULTRA</t>
  </si>
  <si>
    <t>4113</t>
  </si>
  <si>
    <t>ÁCIDO ACETILSALICILICO/ASPIRINA PROTECT/BAYER</t>
  </si>
  <si>
    <t>5461</t>
  </si>
  <si>
    <t>ACIDO ALENDRONICO,COLECALCIFEROL/APOTEX</t>
  </si>
  <si>
    <t>MG/5600 UI</t>
  </si>
  <si>
    <t>4518</t>
  </si>
  <si>
    <t>ACIDO ALENDRONICO/COLECALCIFEROL/FOSAMAX PLUS/MSD</t>
  </si>
  <si>
    <t>5044</t>
  </si>
  <si>
    <t>ÁCIDO ASCORBICO/REDOXON INFANTIL/BAYER</t>
  </si>
  <si>
    <t>Tableta Masticable</t>
  </si>
  <si>
    <t>TABLETA MASTICABLE</t>
  </si>
  <si>
    <t>4296</t>
  </si>
  <si>
    <t>ÁCIDO FENOFIBRICO/CONTROLIP TRILIPIX /ABBOTT</t>
  </si>
  <si>
    <t>4427</t>
  </si>
  <si>
    <t>ACIDO FOLICO/ENVACAL/SOUFRAN</t>
  </si>
  <si>
    <t>4535</t>
  </si>
  <si>
    <t>ÁCIDO FUSIDICO/FUCIDIN/LEO</t>
  </si>
  <si>
    <t>G</t>
  </si>
  <si>
    <t>7007</t>
  </si>
  <si>
    <t>ÁCIDO HIALURONICO/SYNVISC ONE/SANOFI</t>
  </si>
  <si>
    <t>Jeringa precargada</t>
  </si>
  <si>
    <t>JERINGA PRECARGADA</t>
  </si>
  <si>
    <t>MG/ML (6ML)</t>
  </si>
  <si>
    <t xml:space="preserve">REX FARMA S.A. DE C.V. </t>
  </si>
  <si>
    <t>IMPE-LP-01-2024-D</t>
  </si>
  <si>
    <t>7136</t>
  </si>
  <si>
    <t>ACIDO IBANDRONICO/FOSFONAT/LIOMONT</t>
  </si>
  <si>
    <t>4992</t>
  </si>
  <si>
    <t>ÁCIDO MEFENAMICO/PONSTAN/PFIZER</t>
  </si>
  <si>
    <t>7008</t>
  </si>
  <si>
    <t>ACIDO MICOFENOLICO/MYFORTIC/NOVARTIS</t>
  </si>
  <si>
    <t>Gragea</t>
  </si>
  <si>
    <t>GRAGEAS</t>
  </si>
  <si>
    <t>5054</t>
  </si>
  <si>
    <t>ÁCIDO RETINOICO /RETIN A/JANSSEN</t>
  </si>
  <si>
    <t>.10%</t>
  </si>
  <si>
    <t>5168</t>
  </si>
  <si>
    <t>ÁCIDO TIAPROFÉNICO/SURGAM/SANOFI</t>
  </si>
  <si>
    <t>Comprimidos</t>
  </si>
  <si>
    <t>COMPRIMIDOS</t>
  </si>
  <si>
    <t>5220</t>
  </si>
  <si>
    <t>ÁCIDO TIOCTICO /THIOCTACID 600 HR/MEDA PHARMA</t>
  </si>
  <si>
    <t>5284</t>
  </si>
  <si>
    <t>ÁCIDO URSODEOXICÓLICO/URSOFALK/SCHWABE PHARMA</t>
  </si>
  <si>
    <t>7171</t>
  </si>
  <si>
    <t>ADALIMUMAB/AMGEVITA/AMGEN</t>
  </si>
  <si>
    <t>Jeringa Prellenada</t>
  </si>
  <si>
    <t>PRECARGADA</t>
  </si>
  <si>
    <t>DISTRIBUACION ESPECIALIZADA DE MEDICAMENTOS S.A DE C.V.</t>
  </si>
  <si>
    <t>ADJUDIACIÓN DIRECTA</t>
  </si>
  <si>
    <t>IMPE-AD-01-2024-01</t>
  </si>
  <si>
    <t>IMPE-AD-01-2024-02</t>
  </si>
  <si>
    <t>5084</t>
  </si>
  <si>
    <t>ADEMETIONINA/SAMYR/ABBOTT</t>
  </si>
  <si>
    <t>5083</t>
  </si>
  <si>
    <t>5154</t>
  </si>
  <si>
    <t>AGUA DE MAR/STERIMAR/CHURCH &amp; DWIGHT</t>
  </si>
  <si>
    <t>Spray Nasal</t>
  </si>
  <si>
    <t>ATOMIZACIONES</t>
  </si>
  <si>
    <t>ML</t>
  </si>
  <si>
    <t>5088</t>
  </si>
  <si>
    <t>ALANTOÍNA/CLIOQUINOL/TRICLOSAN/ALQUITRAN DE HULLA/SEBRYL/SILANES</t>
  </si>
  <si>
    <t>Shampoo</t>
  </si>
  <si>
    <t>.2 G /3 G/3 G/3 G</t>
  </si>
  <si>
    <t>5306</t>
  </si>
  <si>
    <t>ALBENDAZOL/VERMISEN/NOVAG</t>
  </si>
  <si>
    <t>Suspensión</t>
  </si>
  <si>
    <t>5348</t>
  </si>
  <si>
    <t>ALBENDAZOL/ZENTEL/SANFER</t>
  </si>
  <si>
    <t>7014</t>
  </si>
  <si>
    <t>ALFA CETOANÁLOGOS DE AMINOÁCIDOS/CETOLAN IV/COLUMBIA</t>
  </si>
  <si>
    <t>Sobres</t>
  </si>
  <si>
    <t>SOBRES</t>
  </si>
  <si>
    <t>IMPE-LP-01-2024-A</t>
  </si>
  <si>
    <t>7137</t>
  </si>
  <si>
    <t>ALFACETOANALOGOS/CETOLAN III/COLUMBIA</t>
  </si>
  <si>
    <t>5331</t>
  </si>
  <si>
    <t>ALFUZOSINA/XATRAL OD/SANOFI</t>
  </si>
  <si>
    <t>5034</t>
  </si>
  <si>
    <t>ALOPURINOL/PURIBEL /BRULUART</t>
  </si>
  <si>
    <t>4050</t>
  </si>
  <si>
    <t>ALPRAZOLAM/ALZAM/PSICOFARMA</t>
  </si>
  <si>
    <t>4047</t>
  </si>
  <si>
    <t>.5 MG</t>
  </si>
  <si>
    <t>4474</t>
  </si>
  <si>
    <t>ALPRAZOLAM/FARMAPRAM /IFA CELTICS</t>
  </si>
  <si>
    <t>4478</t>
  </si>
  <si>
    <t>4476</t>
  </si>
  <si>
    <t>4473</t>
  </si>
  <si>
    <t>.25 MG</t>
  </si>
  <si>
    <t>4990</t>
  </si>
  <si>
    <t>ALUMINIO/ MAGNESIO/ DIMETICONA/PLUSGEL/COLLINS</t>
  </si>
  <si>
    <t>.7 G/ 4 G / .5G</t>
  </si>
  <si>
    <t>4041</t>
  </si>
  <si>
    <t>ALUMINIO/MAGNESIO/ALUMAG/NOVAG</t>
  </si>
  <si>
    <t>.70 GR/ 4 G</t>
  </si>
  <si>
    <t>4786</t>
  </si>
  <si>
    <t>ALVERINA,SIMETICONA/METEOSPASMYL/MAYOLY SPINDLER</t>
  </si>
  <si>
    <t>MG/ 300 MG</t>
  </si>
  <si>
    <t>4341</t>
  </si>
  <si>
    <t>AMANTADINA/CLORFENAMINA/PARACETAMOL/DEPLES/WESERPHARMA</t>
  </si>
  <si>
    <t>MG/3 MG/300 MG</t>
  </si>
  <si>
    <t>4086</t>
  </si>
  <si>
    <t>AMANTADINA,CLORFENIRAMINA,PARACETAMOL/ANTIFLUDES SUSPENSION/CHINOIN</t>
  </si>
  <si>
    <t>.5 G/ 0.020 G/ 3 G</t>
  </si>
  <si>
    <t>4085</t>
  </si>
  <si>
    <t>AMANTADINA,CLORFENIRAMINA,PARACETAMOL/ANTIFLUDES/CHINOIN</t>
  </si>
  <si>
    <t>MG/ 3 MG/ 300 MG</t>
  </si>
  <si>
    <t>4661</t>
  </si>
  <si>
    <t>AMANTADINA/KINESTREL/PSICOFARMA</t>
  </si>
  <si>
    <t>4267</t>
  </si>
  <si>
    <t>AMBROXOL/CLOXAN /BIOMEP</t>
  </si>
  <si>
    <t>5422</t>
  </si>
  <si>
    <t>AMBROXOL/MUCOVIBROL/LIOMONT</t>
  </si>
  <si>
    <t>FRASCO</t>
  </si>
  <si>
    <t>Jarabe</t>
  </si>
  <si>
    <t>MG/100ML</t>
  </si>
  <si>
    <t>4055</t>
  </si>
  <si>
    <t>AMIKACINA/AMIKACINA/AMSA</t>
  </si>
  <si>
    <t>Ampolleta</t>
  </si>
  <si>
    <t>AMPOLLETA</t>
  </si>
  <si>
    <t>4507</t>
  </si>
  <si>
    <t>AMINOFENAZONA/BUFENINA/DIFENILPIRALINA/FLUMIL/SENOSIAIN</t>
  </si>
  <si>
    <t>Gotas</t>
  </si>
  <si>
    <t>GOTAS ORALES</t>
  </si>
  <si>
    <t>4174</t>
  </si>
  <si>
    <t>AMIODARONA/BRAXAN/ARMSTRONG</t>
  </si>
  <si>
    <t>4072</t>
  </si>
  <si>
    <t>AMITRIPTILINA/ANAPSIQUE/PSICOFARMA</t>
  </si>
  <si>
    <t>4014</t>
  </si>
  <si>
    <t>AMITRIPTILINA/DIAZEPAM/PERFENAZINA/ADEPSIQUE/PSICOFARMA</t>
  </si>
  <si>
    <t>MG/ 3 MG/ 2 MG</t>
  </si>
  <si>
    <t>4152</t>
  </si>
  <si>
    <t>AMLODIPINO,LOSARTAN/BICARTIAL/SILANES</t>
  </si>
  <si>
    <t>MG/100 MG</t>
  </si>
  <si>
    <t>4151</t>
  </si>
  <si>
    <t>.5 MG /50 MG</t>
  </si>
  <si>
    <t>5463</t>
  </si>
  <si>
    <t>AMLODIPINO,LOSARTAN,ROSUVASTATINA/LODARTA/SILANES</t>
  </si>
  <si>
    <t>/100/20MG</t>
  </si>
  <si>
    <t>4057</t>
  </si>
  <si>
    <t>AMLODIPINO/ULTRA</t>
  </si>
  <si>
    <t>4065</t>
  </si>
  <si>
    <t>AMOXICILINA/ÁCIDO CLAVULANICO DE POTASIO/AMOXICLAV BID/PISA</t>
  </si>
  <si>
    <t>MG/125 MG</t>
  </si>
  <si>
    <t>4064</t>
  </si>
  <si>
    <t>AMOXICILINA/ÁCIDO CLAVULANICO/AMOXICLAV BID/PISA</t>
  </si>
  <si>
    <t>MG /57 MG/5 ML</t>
  </si>
  <si>
    <t>4246</t>
  </si>
  <si>
    <t>AMOXICILINA/ÁCIDO CLAVULANICO/CLAMOXIN /MAVER</t>
  </si>
  <si>
    <t>MG / 125 MG</t>
  </si>
  <si>
    <t>4249</t>
  </si>
  <si>
    <t>AMOXICILINA/ÁCIDO CLAVULANICO/CLAVULIN 12H/SANFER</t>
  </si>
  <si>
    <t>MG / 42.9 MG/ 5 ML</t>
  </si>
  <si>
    <t>4063</t>
  </si>
  <si>
    <t>AMOXICILINA/AMOXICILINA /AMSA</t>
  </si>
  <si>
    <t>MG/ 5ML</t>
  </si>
  <si>
    <t>4374</t>
  </si>
  <si>
    <t>AMOXICILINA/DIMOPEN /BRULUART</t>
  </si>
  <si>
    <t>MG/ 5 ML</t>
  </si>
  <si>
    <t>5464</t>
  </si>
  <si>
    <t>AMPICILINA/BINOTAL/LAKESIDE</t>
  </si>
  <si>
    <t>7018</t>
  </si>
  <si>
    <t>ANASTROZOL</t>
  </si>
  <si>
    <t>4415</t>
  </si>
  <si>
    <t>APIXABAN /ELICUIS /PFIZER</t>
  </si>
  <si>
    <t>7019</t>
  </si>
  <si>
    <t>APREPITANT/EMEND/MSD</t>
  </si>
  <si>
    <t>PASTILLAS</t>
  </si>
  <si>
    <t>4088</t>
  </si>
  <si>
    <t>ARIPIPRAZOL/ANTREDAMIN/PSICOFARMA</t>
  </si>
  <si>
    <t>4580</t>
  </si>
  <si>
    <t>ASPARTATO ORNITINA/HEPA-MERZ/MERZ PHARMA</t>
  </si>
  <si>
    <t>4153</t>
  </si>
  <si>
    <t>ATENOLOL/BIOFILEN/DEGORTS/CHEMICAL</t>
  </si>
  <si>
    <t xml:space="preserve"> MG</t>
  </si>
  <si>
    <t>4825</t>
  </si>
  <si>
    <t>ATOMOXETINA/MOXAZYD/ZYDUS</t>
  </si>
  <si>
    <t>4824</t>
  </si>
  <si>
    <t>4826</t>
  </si>
  <si>
    <t>4823</t>
  </si>
  <si>
    <t>5158</t>
  </si>
  <si>
    <t>ATOMOXETINA/STRATTERA LÍQUIDO/LILLY</t>
  </si>
  <si>
    <t>Solución</t>
  </si>
  <si>
    <t>MG/ML</t>
  </si>
  <si>
    <t>4728</t>
  </si>
  <si>
    <t>ATORVASTATINA /LIPITOR /PFIZER</t>
  </si>
  <si>
    <t>4160</t>
  </si>
  <si>
    <t>ATORVASTATINA/BLODIVIT/SANDOZ</t>
  </si>
  <si>
    <t>5466</t>
  </si>
  <si>
    <t>ATORVASTATINA,FENOFIBRATO/VAXTIFEN/SILANES</t>
  </si>
  <si>
    <t>MG/160MG</t>
  </si>
  <si>
    <t>4727</t>
  </si>
  <si>
    <t>ATORVASTATINA/LIPITOR/PFIZER</t>
  </si>
  <si>
    <t>7021</t>
  </si>
  <si>
    <t>AZACITIDINA/VIDAZA/CELGENE</t>
  </si>
  <si>
    <t>Frasco Ampula</t>
  </si>
  <si>
    <t>FRASCO ÁMPULA</t>
  </si>
  <si>
    <t>4613</t>
  </si>
  <si>
    <t>AZATIOPRINA/IMURAN/ASPEN</t>
  </si>
  <si>
    <t>4404</t>
  </si>
  <si>
    <t>AZILSARTAN,CLORTALIDONA/EDARBI CLD/TAKEDA</t>
  </si>
  <si>
    <t>MG / 12.5 MG</t>
  </si>
  <si>
    <t>4402</t>
  </si>
  <si>
    <t>AZILSARTAN/EDARBI/TAKEDA</t>
  </si>
  <si>
    <t>5467</t>
  </si>
  <si>
    <t>AZITROMICINA/ACLARIUM/WESERPHARMA</t>
  </si>
  <si>
    <t>4676</t>
  </si>
  <si>
    <t>AZITROMICINA/KOPTIN PEDIATRICA/CHINOIN</t>
  </si>
  <si>
    <t>MG / 5 ML</t>
  </si>
  <si>
    <t>4423</t>
  </si>
  <si>
    <t>BACILLUS CLAUSII/ENTEROGERMINA/SANOFI</t>
  </si>
  <si>
    <t>AMPOLLETA ORALES</t>
  </si>
  <si>
    <t>BILLONES / 5 ML</t>
  </si>
  <si>
    <t>5381</t>
  </si>
  <si>
    <t>BACILOS CLAUSII/SINUBERASE/SANOFI</t>
  </si>
  <si>
    <t>AMPOLLETAS ORALES</t>
  </si>
  <si>
    <t>BILL</t>
  </si>
  <si>
    <t>7023</t>
  </si>
  <si>
    <t>BACLOFENO/MYLINAX/TEVA</t>
  </si>
  <si>
    <t>4623</t>
  </si>
  <si>
    <t>BECLOMETASONA / FORMOTEROL/INNOVAIR NEXTHALER/CHIESI</t>
  </si>
  <si>
    <t>Spray Bucal</t>
  </si>
  <si>
    <t>MCG/6 MCG POLVO SECO</t>
  </si>
  <si>
    <t>5383</t>
  </si>
  <si>
    <t>BECLOMETASONA,FORMOTEROL,GLICOPIRRONIO/TRIMBOW/CHIESI</t>
  </si>
  <si>
    <t>Suspensión Aerosol</t>
  </si>
  <si>
    <t>DOSIS</t>
  </si>
  <si>
    <t>UG/6UG/12.5</t>
  </si>
  <si>
    <t>4622</t>
  </si>
  <si>
    <t>BECLOMETASONA/FORMOTEROL/INNOVAIR/CHIESI</t>
  </si>
  <si>
    <t>/6 UG</t>
  </si>
  <si>
    <t>5468</t>
  </si>
  <si>
    <t>BENCIDAMINA/BIOBEND/BIOMEP</t>
  </si>
  <si>
    <t>.15G/100ML</t>
  </si>
  <si>
    <t>5469</t>
  </si>
  <si>
    <t>BETAHISTINA/BETAHISTINA/AMSA</t>
  </si>
  <si>
    <t>5106</t>
  </si>
  <si>
    <t>BETAHISTINA/SERC /ABBOTT</t>
  </si>
  <si>
    <t>5107</t>
  </si>
  <si>
    <t>5470</t>
  </si>
  <si>
    <t>BETAHISTINA/SERC UNO LP/ABBOT</t>
  </si>
  <si>
    <t>Tableta De Liberación Prolongada</t>
  </si>
  <si>
    <t>TABLETA LP</t>
  </si>
  <si>
    <t>4135</t>
  </si>
  <si>
    <t>BETAMETASONA/ CLOTRIMAZOL/ GENTAMICINA/BARMICIL/SONS PHARMA</t>
  </si>
  <si>
    <t>MG/ 1.0 G/ 0.1 G</t>
  </si>
  <si>
    <t>5471</t>
  </si>
  <si>
    <t>BETAMETASONA/ERISPAN/MAVER</t>
  </si>
  <si>
    <t>INYECTABLE</t>
  </si>
  <si>
    <t>MG/2ML</t>
  </si>
  <si>
    <t>4866</t>
  </si>
  <si>
    <t>BEZAFIBRATO/NIBEZVAG /NOVAG</t>
  </si>
  <si>
    <t>7026</t>
  </si>
  <si>
    <t>BICALUTAMIDA/BILUMIV/SYNTHON</t>
  </si>
  <si>
    <t>APDAM S.A. DE C.V.</t>
  </si>
  <si>
    <t>IMPE-LP-01-2024-E</t>
  </si>
  <si>
    <t>4686</t>
  </si>
  <si>
    <t>BILASTINA/LABIXTEN/MENARINI</t>
  </si>
  <si>
    <t>4460</t>
  </si>
  <si>
    <t>BIMATOPROST/EXERAGOT PF/GRIN</t>
  </si>
  <si>
    <t>GOTAS</t>
  </si>
  <si>
    <t>.3 MG</t>
  </si>
  <si>
    <t>4156</t>
  </si>
  <si>
    <t>BIPERIDENO/BIPERIDENO /ALPHARMA</t>
  </si>
  <si>
    <t>4291</t>
  </si>
  <si>
    <t>BISOPROLOL/CONCOR/MERCK</t>
  </si>
  <si>
    <t>4290</t>
  </si>
  <si>
    <t>4713</t>
  </si>
  <si>
    <t>BROMAZEPAM/LEXOTAN/ROCHE</t>
  </si>
  <si>
    <t>4282</t>
  </si>
  <si>
    <t>BROMURO DE IPRATOPIO/SALBUTAMOL /COMBIVENT UDV /BOEHRINGER INGELHEIM</t>
  </si>
  <si>
    <t>AMPOLLETAS</t>
  </si>
  <si>
    <t>.5 MG/ 2.5 MG</t>
  </si>
  <si>
    <t>4328</t>
  </si>
  <si>
    <t>BROMURO DE OTILONIO/DEBROMU/MENARINI</t>
  </si>
  <si>
    <t>5473</t>
  </si>
  <si>
    <t>BROMURO DE PINAVERIO,DIMETICONA/DIVELGEL/PROGELA</t>
  </si>
  <si>
    <t>5352</t>
  </si>
  <si>
    <t>BROMURO DE PINAVERIO/DIMETICONA/ZERPYCO DUO/ATLANTIS</t>
  </si>
  <si>
    <t>MG/300 MG</t>
  </si>
  <si>
    <t>5350</t>
  </si>
  <si>
    <t>BROMURO DE PINAVERIO/ZERPYCO/ATLANTIS</t>
  </si>
  <si>
    <t>5152</t>
  </si>
  <si>
    <t>BROMURO DE TIOTROPIO/SPIRIVA RESPIMAT/BOEHRINGER INGELHEIM</t>
  </si>
  <si>
    <t>.226 MG/1 ML</t>
  </si>
  <si>
    <t>5171</t>
  </si>
  <si>
    <t>BUDESONIDA/FORMOTEROL/SYMBICORT TH/ASTRA ZENECA</t>
  </si>
  <si>
    <t>UG/4.5 UG</t>
  </si>
  <si>
    <t>5290</t>
  </si>
  <si>
    <t>BUDESONIDA/FORMOTEROL/VANNAIR/ASTRA ZENECA</t>
  </si>
  <si>
    <t>4718</t>
  </si>
  <si>
    <t>BUDESONIDA/LIBONIDE/PISA</t>
  </si>
  <si>
    <t>.250MG/2ML</t>
  </si>
  <si>
    <t>4719</t>
  </si>
  <si>
    <t>.500MG/2 ML</t>
  </si>
  <si>
    <t>4720</t>
  </si>
  <si>
    <t>BUDESONIDA/LIBONIDE-RIN/PISA</t>
  </si>
  <si>
    <t>.64 MG</t>
  </si>
  <si>
    <t>5033</t>
  </si>
  <si>
    <t>BUDESONIDA/PULMICORT/ASTRA ZENECA</t>
  </si>
  <si>
    <t>.125MG/2ML</t>
  </si>
  <si>
    <t>5057</t>
  </si>
  <si>
    <t>BUDESONIDA/RIBUSPIR/CHIESI</t>
  </si>
  <si>
    <t>MCG</t>
  </si>
  <si>
    <t>4797</t>
  </si>
  <si>
    <t>BUMETANIDA/MICCIL/SENOSIAIN</t>
  </si>
  <si>
    <t>4180</t>
  </si>
  <si>
    <t>BUPRENORFINA/BROSPINA/PISA</t>
  </si>
  <si>
    <t>. 3 MG/1ML</t>
  </si>
  <si>
    <t>5140</t>
  </si>
  <si>
    <t>BUPRENORFINA/SOLORO 7/GRUNENTHAL</t>
  </si>
  <si>
    <t>Parche</t>
  </si>
  <si>
    <t>PARCHE</t>
  </si>
  <si>
    <t>5141</t>
  </si>
  <si>
    <t>5241</t>
  </si>
  <si>
    <t>BUPRENORFINA/TRANSTEC /GRUNENTHAL</t>
  </si>
  <si>
    <t>5474</t>
  </si>
  <si>
    <t>BUPROPION/BIPITREK/TORRENT PHARMA</t>
  </si>
  <si>
    <t>4155</t>
  </si>
  <si>
    <t>BUTILHIOSCINA /BIOMISINA/BIOMEP</t>
  </si>
  <si>
    <t xml:space="preserve">MG </t>
  </si>
  <si>
    <t>5384</t>
  </si>
  <si>
    <t>BUTILHIOSCINA, METAMIZOL SODICO/BIOMESINA COMPUESTA/BIOMEP</t>
  </si>
  <si>
    <t>MG/250MG</t>
  </si>
  <si>
    <t>4188</t>
  </si>
  <si>
    <t>BUTILHIOSCINA/BUTILHIOSCINA/CRYOPINA</t>
  </si>
  <si>
    <t>4186</t>
  </si>
  <si>
    <t>BUTILHIOSCINA/METAMIZOL/BUSCAPINA COMPOSITUM/SANOFI</t>
  </si>
  <si>
    <t>MG/2.5 G</t>
  </si>
  <si>
    <t>5316</t>
  </si>
  <si>
    <t>BUTILHIOSINA/PARACETAMOL/VILADOL PLUS /LOEFFLER</t>
  </si>
  <si>
    <t>MG/ 500 MG</t>
  </si>
  <si>
    <t>5475</t>
  </si>
  <si>
    <t>CABERGOLINA / ULTRA</t>
  </si>
  <si>
    <t>4456</t>
  </si>
  <si>
    <t>CABERGOLINA/EVEMGLEA/EXELTIS</t>
  </si>
  <si>
    <t>4191</t>
  </si>
  <si>
    <t>CALAMINA/CALADRYL/BAUSCH &amp; LOMB</t>
  </si>
  <si>
    <t>.14 G</t>
  </si>
  <si>
    <t>4193</t>
  </si>
  <si>
    <t>CALCIO, ERGOCALCIFERON/CALTRON/SALUD NATURAL</t>
  </si>
  <si>
    <t>D</t>
  </si>
  <si>
    <t>4550</t>
  </si>
  <si>
    <t>CALCIO/VITAMINA D/MAGNESIO/VITAMINA K/ÁCIDO FOLICO/GELCAVIT 9 MESES/PHARMACAPS</t>
  </si>
  <si>
    <t>.59 G</t>
  </si>
  <si>
    <t>5385</t>
  </si>
  <si>
    <t>CALCITROL/GELDEX/GELPHARMA</t>
  </si>
  <si>
    <t>4164</t>
  </si>
  <si>
    <t>CANDESARTAN/BLOPRESS /ABBOTT</t>
  </si>
  <si>
    <t>4162</t>
  </si>
  <si>
    <t>CANDESARTAN/BLOPRESS/ABBOTT</t>
  </si>
  <si>
    <t>4165</t>
  </si>
  <si>
    <t>CANDESARTAN,HIDROCLOROTIAZIDA/BLOPRESS PLUS /ABBOTT</t>
  </si>
  <si>
    <t>4166</t>
  </si>
  <si>
    <t>MG/12.5 MG</t>
  </si>
  <si>
    <t>4194</t>
  </si>
  <si>
    <t>CAPTOPRIL / ULTRA</t>
  </si>
  <si>
    <t>4857</t>
  </si>
  <si>
    <t>CARBAMAZEPINA/NEUGERON/ARMSTRONG</t>
  </si>
  <si>
    <t>4578</t>
  </si>
  <si>
    <t>CARBAZOCROMO/HEMOSIN K/HORMONA</t>
  </si>
  <si>
    <t>MG/5MG</t>
  </si>
  <si>
    <t>7033</t>
  </si>
  <si>
    <t>CARBOPLATINO/NUVAPLAST/ACCORD</t>
  </si>
  <si>
    <t>DISTRIBUIDOR DE FARMACIAS Y HOSPITALES S.A. DE C.V.</t>
  </si>
  <si>
    <t>IMPE-LP-01-2024-C</t>
  </si>
  <si>
    <t>5050</t>
  </si>
  <si>
    <t>CARBOXIMALTOSA FERRICA/RENEGY/TAKEDA</t>
  </si>
  <si>
    <t>FRASCO AMPULA</t>
  </si>
  <si>
    <t>4396</t>
  </si>
  <si>
    <t>CARISOPRODOL/DICLOFENACO/DUOFLEX/RAYERE</t>
  </si>
  <si>
    <t>MG/50MG</t>
  </si>
  <si>
    <t>4368</t>
  </si>
  <si>
    <t>CARVEDILOL/DILATREND/MOKSHA8</t>
  </si>
  <si>
    <t>4367</t>
  </si>
  <si>
    <t>4213</t>
  </si>
  <si>
    <t>CEFALEXINA/CEFALVER/MAVER</t>
  </si>
  <si>
    <t>MG /5 ML</t>
  </si>
  <si>
    <t>4849</t>
  </si>
  <si>
    <t>CEFALEXINA/NAXIFELAR/PISA</t>
  </si>
  <si>
    <t>4212</t>
  </si>
  <si>
    <t>CEFALOTINA/CEFALOTINA/AMSA</t>
  </si>
  <si>
    <t>5386</t>
  </si>
  <si>
    <t>CEFIXIMA/BENEVENTOL/MAVER</t>
  </si>
  <si>
    <t>4336</t>
  </si>
  <si>
    <t>CEFIXIMA/DENVAR/MERCK</t>
  </si>
  <si>
    <t>MG/5 ML</t>
  </si>
  <si>
    <t>4053</t>
  </si>
  <si>
    <t>CEFTRIAXONA/AMCEF/AMSA</t>
  </si>
  <si>
    <t>4214</t>
  </si>
  <si>
    <t>CEFTRIAXONA/CEFAXONA I.M./PISA</t>
  </si>
  <si>
    <t>G/3.5 ML</t>
  </si>
  <si>
    <t>4215</t>
  </si>
  <si>
    <t>MG/2 ML</t>
  </si>
  <si>
    <t>4211</t>
  </si>
  <si>
    <t>CEFUROXIMA/CEFAGEN/MAVER</t>
  </si>
  <si>
    <t>4219</t>
  </si>
  <si>
    <t>CEFUROXIMA/CEFURACET/WESERPHARMA</t>
  </si>
  <si>
    <t>4223</t>
  </si>
  <si>
    <t>CELECOXIB / ULTRA</t>
  </si>
  <si>
    <t>4224</t>
  </si>
  <si>
    <t>4222</t>
  </si>
  <si>
    <t>CELECOXIB/IGEF/VITALES</t>
  </si>
  <si>
    <t>4760</t>
  </si>
  <si>
    <t>CENTELLA ASIATICA/ METRONIDAZOL/ NITROFURAL/MADECASSOL C/SANOFI</t>
  </si>
  <si>
    <t>Ovulo</t>
  </si>
  <si>
    <t>OVULO</t>
  </si>
  <si>
    <t>MG / 15 MG / 6 MG</t>
  </si>
  <si>
    <t>5319</t>
  </si>
  <si>
    <t>CETIRIZINA/VISERTRAL/SERRAL</t>
  </si>
  <si>
    <t>5320</t>
  </si>
  <si>
    <t>5387</t>
  </si>
  <si>
    <t>CICLOSPORINA/MODUSIK-A OFTENO/SOPHIA</t>
  </si>
  <si>
    <t>Gotas Oftalmicas</t>
  </si>
  <si>
    <t>4248</t>
  </si>
  <si>
    <t xml:space="preserve">CILOSTAZOL/CLAUTER /ASOFARMA            </t>
  </si>
  <si>
    <t>4247</t>
  </si>
  <si>
    <t>CILOSTAZOL/CLAUTER/ASOFARMA</t>
  </si>
  <si>
    <t>4120</t>
  </si>
  <si>
    <t>CIMICIFUGA RACEMOSA/AVALA/SCHWABE PHARMA</t>
  </si>
  <si>
    <t>7036</t>
  </si>
  <si>
    <t>CINACALCET/MIMPARA/AMGEN</t>
  </si>
  <si>
    <t>4238</t>
  </si>
  <si>
    <t>CINARIZINA/CINARIZINA /AVIVIA</t>
  </si>
  <si>
    <t>4237</t>
  </si>
  <si>
    <t>CINARIZINA/CINARIZINA/ALPHARMA</t>
  </si>
  <si>
    <t>4239</t>
  </si>
  <si>
    <t>CINITAPRIDA / ULTRA</t>
  </si>
  <si>
    <t>5067</t>
  </si>
  <si>
    <t>CINITAPRIDA/ROGASTRIL/WESERPHARMA</t>
  </si>
  <si>
    <t>4930</t>
  </si>
  <si>
    <t>CIPROFIBRATO/OROXADIN /SANOFI</t>
  </si>
  <si>
    <t>4241</t>
  </si>
  <si>
    <t>CIPROFLOXACINO/CIPROFLOXACINO/AMSA</t>
  </si>
  <si>
    <t>5146</t>
  </si>
  <si>
    <t>CIPROFLOXACINO/DEXAMETASONA/SOPHIXIN DX/SOPHIA</t>
  </si>
  <si>
    <t>GOTAS OFTÁLMICAS</t>
  </si>
  <si>
    <t>MG/MG/ 1 MG/ ML</t>
  </si>
  <si>
    <t>5323</t>
  </si>
  <si>
    <t>CIPROFLOXACINO/FENAZOPIRIDINA/VODELAN/SIEGFRIED RHEIN</t>
  </si>
  <si>
    <t>/100 MG</t>
  </si>
  <si>
    <t>4801</t>
  </si>
  <si>
    <t>CIPROTERONA/ETINILESTRADIOL/MILEVA 35/EXELTIS</t>
  </si>
  <si>
    <t>MG/0.35 MG</t>
  </si>
  <si>
    <t>5015</t>
  </si>
  <si>
    <t>CISAPRIDA/PRESISTIN/MAVER</t>
  </si>
  <si>
    <t>5476</t>
  </si>
  <si>
    <t>CISAPRIDA/UNAMOL/EXEA</t>
  </si>
  <si>
    <t>5048</t>
  </si>
  <si>
    <t>CITALOPRAM/REMICITAL/PSICOFARMA</t>
  </si>
  <si>
    <t>5105</t>
  </si>
  <si>
    <t>CITICOLINA/SENTAX/SILANES</t>
  </si>
  <si>
    <t>5144</t>
  </si>
  <si>
    <t>CITICOLINA/SOMAZINA/FERRER</t>
  </si>
  <si>
    <t>4906</t>
  </si>
  <si>
    <t>CITIDIN/URIDIN/NUCLEO C.M.P. FORTE/FERRER</t>
  </si>
  <si>
    <t>MG/ 3 MG</t>
  </si>
  <si>
    <t>4391</t>
  </si>
  <si>
    <t>CLARITROMICINA/DOYCUR/BIOMEP</t>
  </si>
  <si>
    <t>4683</t>
  </si>
  <si>
    <t>CLARITROMICINA/KROBICIN /MAVI</t>
  </si>
  <si>
    <t>5477</t>
  </si>
  <si>
    <t>CLINDAMICINA / ULTRA</t>
  </si>
  <si>
    <t>4250</t>
  </si>
  <si>
    <t>CLINDAMICINA/CLENDIX/SIEGFRIED RHEIN</t>
  </si>
  <si>
    <t>4323</t>
  </si>
  <si>
    <t>CLINDAMICINA/DALACIN T/PFIZER</t>
  </si>
  <si>
    <t>Gel Dérmico</t>
  </si>
  <si>
    <t>%</t>
  </si>
  <si>
    <t>4325</t>
  </si>
  <si>
    <t>CLINDAMICINA/DALAFAR/NAFAR</t>
  </si>
  <si>
    <t>5478</t>
  </si>
  <si>
    <t>CLOBETASOL/TSUYOI/LAKESIDE</t>
  </si>
  <si>
    <t>5389</t>
  </si>
  <si>
    <t>CLOMIFENO/MOMENTS/IFA CELTICS</t>
  </si>
  <si>
    <t>4259</t>
  </si>
  <si>
    <t>CLONAZEPAM/CLONAZEPAM /MEDLEY</t>
  </si>
  <si>
    <t>4258</t>
  </si>
  <si>
    <t>CLONAZEPAM/CLONAZEPAM/PSICOFARMA</t>
  </si>
  <si>
    <t>.5 MG/1ML</t>
  </si>
  <si>
    <t>4681</t>
  </si>
  <si>
    <t>CLONAZEPAM/KRIADEX/PSICOFARMA</t>
  </si>
  <si>
    <t>.5 MG/1 ML</t>
  </si>
  <si>
    <t>5063</t>
  </si>
  <si>
    <t>CLONAZEPAM/RIVOTRIL/ROCHE</t>
  </si>
  <si>
    <t>4496</t>
  </si>
  <si>
    <t>CLONIXINATO DE LISINA/CLORHIDRATO DE PARGEVERINA/FIRAC PLUS TABS  /GROSSMAN</t>
  </si>
  <si>
    <t>MG/10 MG</t>
  </si>
  <si>
    <t>4734</t>
  </si>
  <si>
    <t>CLONIXINATO DE LISINA/LONIXER/SERRAL</t>
  </si>
  <si>
    <t>4301</t>
  </si>
  <si>
    <t>CLOPIDOGREL / ÁCIDO ACETILSALICILICO/COPLAVIX /SANOFI</t>
  </si>
  <si>
    <t>4349</t>
  </si>
  <si>
    <t>CLOPIDOGREL/DEVIPLAT/NOVAG</t>
  </si>
  <si>
    <t>5278</t>
  </si>
  <si>
    <t>CLORAMFENICOL/CLOSTRIDIOPEPTIDASA/ULCODERMA/SMITH &amp; NEPHEW</t>
  </si>
  <si>
    <t>4263</t>
  </si>
  <si>
    <t>CLORANFENICOL/CLORAMFENI/SOPHIA</t>
  </si>
  <si>
    <t>Ungüento Oftálmico</t>
  </si>
  <si>
    <t>4384</t>
  </si>
  <si>
    <t>CLORFENAMINA/DOCSI/BIOMEP</t>
  </si>
  <si>
    <t>5292</t>
  </si>
  <si>
    <t>CLORHIDRATO DE BENCIDAMINA/VANTAL GEL /GROSSMAN</t>
  </si>
  <si>
    <t>Gel</t>
  </si>
  <si>
    <t>4036</t>
  </si>
  <si>
    <t>CLORHIDRATO DE FEXOFENADINA/ALLEGRA/SANOFI</t>
  </si>
  <si>
    <t>7040</t>
  </si>
  <si>
    <t>CLORHIDRATO DE GEMCITABINA/GEMZAR/LILLY</t>
  </si>
  <si>
    <t>4618</t>
  </si>
  <si>
    <t>CLORHIDRATO DE PROPRANOLOL/INDERALICI/ASTRA ZENECA</t>
  </si>
  <si>
    <t>5130</t>
  </si>
  <si>
    <t>CLORHIDRATO DE PROPRANOLOL/SINTASER/SERRAL</t>
  </si>
  <si>
    <t>4714</t>
  </si>
  <si>
    <t>CLORMADINONA/ETINILESTRADIOL/LIBERFEM/ASOFARMA</t>
  </si>
  <si>
    <t>/0.03 MG</t>
  </si>
  <si>
    <t>4122</t>
  </si>
  <si>
    <t>CLOROPIRAMINA/AVAPENA/SANDOZ</t>
  </si>
  <si>
    <t>Solución Inyectable</t>
  </si>
  <si>
    <t>MG/ 2ML</t>
  </si>
  <si>
    <t>4098</t>
  </si>
  <si>
    <t>CLOROQUINA/ARALEN/SANFER</t>
  </si>
  <si>
    <t>4650</t>
  </si>
  <si>
    <t>CLORURO DE POTASIO/KALIOLITE/MERCK</t>
  </si>
  <si>
    <t>4587</t>
  </si>
  <si>
    <t>CLORURO DE SODIO /HIPERTON/GRIN</t>
  </si>
  <si>
    <t>4846</t>
  </si>
  <si>
    <t>CLORURO DE SODIO/GLICEROL/NASALUB ADULTO/GENOMMA LAB</t>
  </si>
  <si>
    <t>spray</t>
  </si>
  <si>
    <t>.65 G/ 1G</t>
  </si>
  <si>
    <t>4586</t>
  </si>
  <si>
    <t>CLORURO DE SODIO/HIPERTON/GRIN</t>
  </si>
  <si>
    <t>4266</t>
  </si>
  <si>
    <t>CLOTRIMAZOL/CLOTRIMAZOL/SONS PHARMA</t>
  </si>
  <si>
    <t>4274</t>
  </si>
  <si>
    <t>COLCHICINA/COLCHIQUIM/QUIMICA Y FARMACIA</t>
  </si>
  <si>
    <t>4335</t>
  </si>
  <si>
    <t>COLECALCIFEROL/DEMUS/ASOFARMA</t>
  </si>
  <si>
    <t>Cápsula</t>
  </si>
  <si>
    <t>CÁPSULA</t>
  </si>
  <si>
    <t>UI</t>
  </si>
  <si>
    <t>4278</t>
  </si>
  <si>
    <t>COMPLEJO B/COMBEDI/AMSA</t>
  </si>
  <si>
    <t>SOLUCIÓN INYECTABLE</t>
  </si>
  <si>
    <t>MG / 50 MG /10 MG</t>
  </si>
  <si>
    <t>4279</t>
  </si>
  <si>
    <t>COMPLEJO B/DEXAMETASONA/LIDOCAINA/COMBESTERAL/PISA</t>
  </si>
  <si>
    <t>MG/4 MG/30 MG</t>
  </si>
  <si>
    <t>5258</t>
  </si>
  <si>
    <t>COMPLEJO B/DEXAMETASONA/LIDOCAINA/TRIBEDOCE DX/BRULUART</t>
  </si>
  <si>
    <t>4386</t>
  </si>
  <si>
    <t>COMPLEJO B/DICLOFENACO/DOLO-NEUROBION FORTE/MERCK</t>
  </si>
  <si>
    <t>5481</t>
  </si>
  <si>
    <t>COMPLEJO B/DICLOFENACO/TRIBEDOCE COMPUESTO/BRULUART</t>
  </si>
  <si>
    <t>GRAGEA</t>
  </si>
  <si>
    <t>50/50/1MG</t>
  </si>
  <si>
    <t>5257</t>
  </si>
  <si>
    <t>MG/5 MG/100 MG/75 MG</t>
  </si>
  <si>
    <t>5325</t>
  </si>
  <si>
    <t>COMPLEJO B/LIDOCAINA/VOTRIPAX B+L/PISA</t>
  </si>
  <si>
    <t>MG/2 MG</t>
  </si>
  <si>
    <t>5256</t>
  </si>
  <si>
    <t>COMPLEJO B/TRIBEDOCE 50 000/BRULUART</t>
  </si>
  <si>
    <t>MG/ 100MG/ 50 MG</t>
  </si>
  <si>
    <t>5255</t>
  </si>
  <si>
    <t>COMPLEJO B/TRIBEDOCE/BRULUART</t>
  </si>
  <si>
    <t>4027</t>
  </si>
  <si>
    <t>CROMOGLICATO DE SODIO/ALERCROM OFTALMICO/GRIN</t>
  </si>
  <si>
    <t>5297</t>
  </si>
  <si>
    <t>CUMARINA TROXERUTINA/VENALOT DEPOT/TAKEDA</t>
  </si>
  <si>
    <t>MG/ 30 MG</t>
  </si>
  <si>
    <t>4690</t>
  </si>
  <si>
    <t>DANAZOL/LADOGAL/SANOFI</t>
  </si>
  <si>
    <t>4517</t>
  </si>
  <si>
    <t>DAPAGLIFLOZINA/FORXIGA/ASTRA ZENECA</t>
  </si>
  <si>
    <t>5334</t>
  </si>
  <si>
    <t>DAPAGLIFLOZINA,METFORMINA/XIGDUO XR/ASTRA ZENECA</t>
  </si>
  <si>
    <t>MG/1000 MG</t>
  </si>
  <si>
    <t>5335</t>
  </si>
  <si>
    <t>MG / 1000 MG</t>
  </si>
  <si>
    <t>4417</t>
  </si>
  <si>
    <t>DARIFENACINA/EMSELEX/ASPEN</t>
  </si>
  <si>
    <t>4416</t>
  </si>
  <si>
    <t>4333</t>
  </si>
  <si>
    <t>DEFLAZACORT/DEFLAZACORT/AMSA</t>
  </si>
  <si>
    <t>4332</t>
  </si>
  <si>
    <t>7048</t>
  </si>
  <si>
    <t>DENOSUMAB/PROLIA/AMGEN</t>
  </si>
  <si>
    <t>4141</t>
  </si>
  <si>
    <t>DESLORATADINA/BENNET /MAVER</t>
  </si>
  <si>
    <t>4231</t>
  </si>
  <si>
    <t>DESOGESTREL/CERAZETTE/SHERING-PLOUGH</t>
  </si>
  <si>
    <t>4892</t>
  </si>
  <si>
    <t>DESOGESTREL/ETINILESTRADIOL/NOVIAL/ASPEN</t>
  </si>
  <si>
    <t>AMARILLAS 0.050 MG, 0.035MG/ ROJAS 0.100 MG, 0.030 MG/ BLANCAS 0.150 MG, 0.030 MG</t>
  </si>
  <si>
    <t>4472</t>
  </si>
  <si>
    <t>DESVENLAFAXINA/FAPRIS/ASOFARMA</t>
  </si>
  <si>
    <t>5021</t>
  </si>
  <si>
    <t>DESVENLAFAXINA/PRISTIQ/PFIZER</t>
  </si>
  <si>
    <t>4032</t>
  </si>
  <si>
    <t>DEXAMETASONA/ALIN DEPOT/CHINOIN</t>
  </si>
  <si>
    <t>4029</t>
  </si>
  <si>
    <t>DEXAMETASONA/ALIN/CHINOIN</t>
  </si>
  <si>
    <t>4330</t>
  </si>
  <si>
    <t>DEXAMETASONA/DECOREX/PISA</t>
  </si>
  <si>
    <t>4350</t>
  </si>
  <si>
    <t>DEXAMETASONA/DEXAFRIN/SOPHIA</t>
  </si>
  <si>
    <t>4351</t>
  </si>
  <si>
    <t>DEXAMETASONA/DEXAMETASONA/AMSA</t>
  </si>
  <si>
    <t>4034</t>
  </si>
  <si>
    <t>DEXAMETASONA/NEOMISINA/ALIN OFTALMICO/CHINOIN</t>
  </si>
  <si>
    <t>.9 MG/ 3.50 MG</t>
  </si>
  <si>
    <t>4858</t>
  </si>
  <si>
    <t>DEXAMETASONA/TIAMINA/PIRIDOXINA/HIDROXOCOBALAMINA /LIDOCAINA/NEURALIN/CHINOIN</t>
  </si>
  <si>
    <t>MG/200 MG/100 MG/5 MG/30 MG</t>
  </si>
  <si>
    <t>5134</t>
  </si>
  <si>
    <t>DEXKETOPROFENO/TRAMADOL/SKUDEXA /MENARINI</t>
  </si>
  <si>
    <t>MG/25 MG</t>
  </si>
  <si>
    <t>4657</t>
  </si>
  <si>
    <t>DEXKETOPROFENO/TROMETAMOL/KERAL INYECTABLE/MENARINI</t>
  </si>
  <si>
    <t>4658</t>
  </si>
  <si>
    <t>DEXKETOPROFENO/TROMETAMOL/KERAL/MENARINI</t>
  </si>
  <si>
    <t>5482</t>
  </si>
  <si>
    <t>DEXKETOPROFENO/VELIAN/SILANES</t>
  </si>
  <si>
    <t>4302</t>
  </si>
  <si>
    <t>DEXPANTENOL/CORNEREGEL/BAUSCH &amp; LOMB</t>
  </si>
  <si>
    <t>5483</t>
  </si>
  <si>
    <t>DIACEREÍNA,MELOXICAM/DOLOCARTIGEN/TEVA</t>
  </si>
  <si>
    <t>MG/15MG</t>
  </si>
  <si>
    <t>5312</t>
  </si>
  <si>
    <t>DIACEREINA/VIAFLEX/MAVER</t>
  </si>
  <si>
    <t>4605</t>
  </si>
  <si>
    <t>DIAZEPAM/IFAFONAL/IFA CELTICS</t>
  </si>
  <si>
    <t>4909</t>
  </si>
  <si>
    <t>DIAZEPAM/SULPIRIDE /NUMENCIAL/ARMSTRONG</t>
  </si>
  <si>
    <t>.5 MG/ 50 MG</t>
  </si>
  <si>
    <t>4142</t>
  </si>
  <si>
    <t>DICICLOVERINA/BENTYL/MEDLEY</t>
  </si>
  <si>
    <t>4354</t>
  </si>
  <si>
    <t>DICLOFENACO / ULTRA</t>
  </si>
  <si>
    <t>4355</t>
  </si>
  <si>
    <t>DICLOFENACO/DICLOFENACO/AMSA</t>
  </si>
  <si>
    <t>4387</t>
  </si>
  <si>
    <t>DICLOFENACO/TIAMINA/PIRIDOXINA/CIANOCOBALAMINA/DOLO-NEUROBION FORTE/MERCK</t>
  </si>
  <si>
    <t>4189</t>
  </si>
  <si>
    <t>DICLOXACILINA/BUTIMAXIL/BRULUAGSA</t>
  </si>
  <si>
    <t>4356</t>
  </si>
  <si>
    <t>DICLOXACILINA/DICLOXACILINA/HORMONA</t>
  </si>
  <si>
    <t>5484</t>
  </si>
  <si>
    <t>DIENOGEST,ETINILESTRADIOL/SIBILLA/GEDEON RICHTER</t>
  </si>
  <si>
    <t>MG/0.09MG</t>
  </si>
  <si>
    <t>4139</t>
  </si>
  <si>
    <t>DIFENHIDRAMINA/BENADRYL/JOHNSON &amp; JOHNSON</t>
  </si>
  <si>
    <t>MG/ 100 ML</t>
  </si>
  <si>
    <t>4378</t>
  </si>
  <si>
    <t>DIFENIDOL/DIPHAFEN/SONS PHARMA</t>
  </si>
  <si>
    <t>5485</t>
  </si>
  <si>
    <t>DIFENIDOL/RAAMFEN/RAAM</t>
  </si>
  <si>
    <t>4078</t>
  </si>
  <si>
    <t>DILTIAZEM/ANGIOTROFIN AP/ARMSTRONG</t>
  </si>
  <si>
    <t>4079</t>
  </si>
  <si>
    <t>DILTIAZEM/ANGIOTROFIN RETARD/ARMSTRONG</t>
  </si>
  <si>
    <t>4369</t>
  </si>
  <si>
    <t>DILTIAZEM/DILTIAZEM/SERRAL</t>
  </si>
  <si>
    <t>4444</t>
  </si>
  <si>
    <t>DIMETICONA/ESPAVEN PEDIATRICO/VALEANT</t>
  </si>
  <si>
    <t>4927</t>
  </si>
  <si>
    <t>DINOGEST, ETINIL ESTRADIOL/ORALIA /IFA CELTICS</t>
  </si>
  <si>
    <t>MG/ .03 MG</t>
  </si>
  <si>
    <t>4634</t>
  </si>
  <si>
    <t>DIOSMECTITA/IPRIKENE/MAYOLY SPINDLER</t>
  </si>
  <si>
    <t>5486</t>
  </si>
  <si>
    <t>DIOSMINA,HESPERIDINA/DIOSMINA/HESPERIDINA/AMSA</t>
  </si>
  <si>
    <t>5293</t>
  </si>
  <si>
    <t>DIOSMINA/HESPERIDINA/VARITON/HORMONA</t>
  </si>
  <si>
    <t>MG / 50 MG</t>
  </si>
  <si>
    <t>4966</t>
  </si>
  <si>
    <t>DIOSMINA/PHLEBODIA/IFA CELTICS</t>
  </si>
  <si>
    <t>4379</t>
  </si>
  <si>
    <t>DIPROPIONATO DE BETAMETASONA/FOSFATO DE BETAMETASONA/DIPROSPAN HYPACK/MSD</t>
  </si>
  <si>
    <t>MG / 2 MG</t>
  </si>
  <si>
    <t>4815</t>
  </si>
  <si>
    <t>DOMPERIDONA/MOTILIUM/JANSSEN</t>
  </si>
  <si>
    <t>4953</t>
  </si>
  <si>
    <t>DONEPECILO/PEGDEN/PISA</t>
  </si>
  <si>
    <t>4954</t>
  </si>
  <si>
    <t>4684</t>
  </si>
  <si>
    <t>DORSOLAMIDA/BRIMONIDINA/TIMOLOL/KRYTANTEK/SOPHIA</t>
  </si>
  <si>
    <t>MG/ 5 MG / 2 MG</t>
  </si>
  <si>
    <t>4082</t>
  </si>
  <si>
    <t>DORZOLAMIDA/TIMOLOL/ANHIGOT  PF/GRIN</t>
  </si>
  <si>
    <t>MG/5 MG/ML</t>
  </si>
  <si>
    <t>4081</t>
  </si>
  <si>
    <t>DORZOLAMIDA/TIMOLOL/ANHIGOT/GRIN</t>
  </si>
  <si>
    <t>4080</t>
  </si>
  <si>
    <t>4390</t>
  </si>
  <si>
    <t>DOXICICLINA/DOXICICLINA/ALPHARMA</t>
  </si>
  <si>
    <t>5270</t>
  </si>
  <si>
    <t>DROPROPIZINA/AMBROXOL/TROFERIT FLOW  JARABE/CHINOIN</t>
  </si>
  <si>
    <t>MG/ 3 MG/ML</t>
  </si>
  <si>
    <t>5269</t>
  </si>
  <si>
    <t>DROPROPIZINA/AMBROXOL/TROFERIT FLOW /CHINOIN</t>
  </si>
  <si>
    <t>5272</t>
  </si>
  <si>
    <t>DROPROPIZINA/TROFERIT JARABE/CHINOIN</t>
  </si>
  <si>
    <t>5268</t>
  </si>
  <si>
    <t>DROPROPIZINA/TROFERIT/CHINOIN</t>
  </si>
  <si>
    <t>4603</t>
  </si>
  <si>
    <t>DULOXETINA/IDELIVER PRO/MAVER</t>
  </si>
  <si>
    <t>4125</t>
  </si>
  <si>
    <t>DUTASTERIDA/AVODART/GLAXOSMITHKLINE</t>
  </si>
  <si>
    <t xml:space="preserve"> .5 MG</t>
  </si>
  <si>
    <t>4731</t>
  </si>
  <si>
    <t>EDOXOBAN/LIXIANA /MENARINI</t>
  </si>
  <si>
    <t>5047</t>
  </si>
  <si>
    <t>ELETRIPTAN/RELPAX/PFIZER</t>
  </si>
  <si>
    <t>7060</t>
  </si>
  <si>
    <t>ELTROMBOPAG OLAMINA/REVOLADE/GSK</t>
  </si>
  <si>
    <t>4418</t>
  </si>
  <si>
    <t>ENALAPRIL / ULTRA</t>
  </si>
  <si>
    <t>4560</t>
  </si>
  <si>
    <t>ENALAPRIL/HIDROCLOROTIAZIDA/GLIOTENZIDE/ARMSTRONG</t>
  </si>
  <si>
    <t>4167</t>
  </si>
  <si>
    <t>ENOXAPARINA/BOLENTAX/PISA</t>
  </si>
  <si>
    <t>MG/0.4ML</t>
  </si>
  <si>
    <t>5170</t>
  </si>
  <si>
    <t>ERGOTAMINA/ÁCIDO ACETILSALICILICO/CAFEINA/SYDOLIL/SIEGFRIED RHEIN</t>
  </si>
  <si>
    <t>MG / 400 MG/ 50 MG</t>
  </si>
  <si>
    <t>4439</t>
  </si>
  <si>
    <t>ERITROMICINA/ERITROMICINA/ALPHARMA</t>
  </si>
  <si>
    <t>7062</t>
  </si>
  <si>
    <t>ERITROPOYETINA/BIOYETIN/PROBIOMED</t>
  </si>
  <si>
    <t>UNIDADES</t>
  </si>
  <si>
    <t>U/10 ML</t>
  </si>
  <si>
    <t>7063</t>
  </si>
  <si>
    <t>UI/ML</t>
  </si>
  <si>
    <t>7064</t>
  </si>
  <si>
    <t>ERTAPENEM/INVANZ/MSD</t>
  </si>
  <si>
    <t>GR</t>
  </si>
  <si>
    <t>5394</t>
  </si>
  <si>
    <t>ESCITALOPRAM/ESCITALOPRAM/AMSA</t>
  </si>
  <si>
    <t>4692</t>
  </si>
  <si>
    <t>ESCITALOPRAM/LAMOBRIGAN/PISA</t>
  </si>
  <si>
    <t>4863</t>
  </si>
  <si>
    <t>ESOMEPRAZOL GRANULADO/NEXIUM GRANULADO/ASTRA ZENECA</t>
  </si>
  <si>
    <t>4864</t>
  </si>
  <si>
    <t>ESOMEPRAZOL/NEXIUM MUPS/ASTRA ZENECA</t>
  </si>
  <si>
    <t>5395</t>
  </si>
  <si>
    <t>ESOMEPRAZOL/PAMEZONE/WESERPHARMA</t>
  </si>
  <si>
    <t>4445</t>
  </si>
  <si>
    <t>ESPIRONOLACTONA / ULTRA</t>
  </si>
  <si>
    <t>4023</t>
  </si>
  <si>
    <t>ESPIRONOLACTONA/ALDACTONE/PFIZER</t>
  </si>
  <si>
    <t>4446</t>
  </si>
  <si>
    <t>ESTRADIOL, ESTROGENOS / ULTRA</t>
  </si>
  <si>
    <t>4781</t>
  </si>
  <si>
    <t>ESTRADIOL/NORETISTERONA/MESIGYNA/BAYER</t>
  </si>
  <si>
    <t>5025</t>
  </si>
  <si>
    <t>ESTRADIOL/NORGESTREL/PROGYLUTON/BAYER</t>
  </si>
  <si>
    <t>MG/ 0.5 MG</t>
  </si>
  <si>
    <t>5085</t>
  </si>
  <si>
    <t>ESTRADIOL/SANDRENA/EXELTIS</t>
  </si>
  <si>
    <t>5396</t>
  </si>
  <si>
    <t>ESTRADIOL,TESTOSTERONA/DESPAMEN LBD/CARNOT</t>
  </si>
  <si>
    <t>JERINGA PRELLENADA</t>
  </si>
  <si>
    <t>MG/2.5MG</t>
  </si>
  <si>
    <t>4936</t>
  </si>
  <si>
    <t>ESTRIOL/OVESTIN VAGINAL/ASPEN</t>
  </si>
  <si>
    <t>4357</t>
  </si>
  <si>
    <t>ETAMSILATO/DICYNONE/GRUNENTHAL</t>
  </si>
  <si>
    <t>7065</t>
  </si>
  <si>
    <t>ETANERCEPT/ENBREL/PFIZER</t>
  </si>
  <si>
    <t>SOLUCIONES INYECTABLE</t>
  </si>
  <si>
    <t>4607</t>
  </si>
  <si>
    <t>ETINILESTRADIOL/DROSPIRENONA/ILIMIT/SIEGFRIED RHEIN</t>
  </si>
  <si>
    <t>MG/ 0.03 MG</t>
  </si>
  <si>
    <t>4458</t>
  </si>
  <si>
    <t>ETINILESTRADIOL/NORELGESTROMINA/EVRA/GEDEON RICHTER</t>
  </si>
  <si>
    <t>5489</t>
  </si>
  <si>
    <t>ETORICOXIB/ETORICOXIB/AMSA</t>
  </si>
  <si>
    <t>5490</t>
  </si>
  <si>
    <t>ETORICOXIB/WESERIX/WESERPHARMA</t>
  </si>
  <si>
    <t>5491</t>
  </si>
  <si>
    <t>5492</t>
  </si>
  <si>
    <t>5026</t>
  </si>
  <si>
    <t>EXTRACTO LIPOFILICO SERENOA REPENS  / URTICA DIOICA /PROSGUTT/SCHWABE PHARMA</t>
  </si>
  <si>
    <t>MG/120 MG</t>
  </si>
  <si>
    <t>4983</t>
  </si>
  <si>
    <t>EXTRACTO SECO DE RAICES DE VALERIANA OFFICINALIS  /  MELISSA OFFICINALLIS/PLANTIVAL/SCHWABE PHARMA</t>
  </si>
  <si>
    <t>MG/80 MG</t>
  </si>
  <si>
    <t>4469</t>
  </si>
  <si>
    <t>EZETIMIBA/SIMVASTATINA/EZETIMIBA, SIMVASTATINA/AMSA</t>
  </si>
  <si>
    <t>MG / 20 MG</t>
  </si>
  <si>
    <t>4800</t>
  </si>
  <si>
    <t>FENAZOPIRIDINA/NORFLOXACINO/MICTASOL/ASOFARMA</t>
  </si>
  <si>
    <t>5281</t>
  </si>
  <si>
    <t>FENAZOPIRIDINA/UREZOL/MAVI</t>
  </si>
  <si>
    <t>4038</t>
  </si>
  <si>
    <t>FENILEFRINA / FEXOFENADINA/ALLEGRA D /SANOFI</t>
  </si>
  <si>
    <t>5104</t>
  </si>
  <si>
    <t>FENILEFRINA/LORATADINA/PARACETAMOL/SENSIBIT DNF PEDIATRICO/LIOMONT</t>
  </si>
  <si>
    <t>.33 MG/ 16.66 MG / 3.2 G</t>
  </si>
  <si>
    <t>5494</t>
  </si>
  <si>
    <t>FENITOINA/BIODAN/BIORESEARCH</t>
  </si>
  <si>
    <t>4486</t>
  </si>
  <si>
    <t>FENOBARBITAL/FENABBOTT/ABBOTT</t>
  </si>
  <si>
    <t>4295</t>
  </si>
  <si>
    <t>FENOFIBRATO/CONTROLIP /ABBOTT</t>
  </si>
  <si>
    <t>4725</t>
  </si>
  <si>
    <t>FENOFIBRATO/LIPIDIL/ABBOTT</t>
  </si>
  <si>
    <t>4581</t>
  </si>
  <si>
    <t>FENOTRINA,LIDOCANIA/HERKLIN/ARMSTRONG</t>
  </si>
  <si>
    <t>Frasco</t>
  </si>
  <si>
    <t>.2 %</t>
  </si>
  <si>
    <t>4037</t>
  </si>
  <si>
    <t>FEXOFENADINA/ALLEGRA /SANOFI</t>
  </si>
  <si>
    <t>4971</t>
  </si>
  <si>
    <t>FEXOFENADINA/PIRQUET/PISA</t>
  </si>
  <si>
    <t>4972</t>
  </si>
  <si>
    <t>5495</t>
  </si>
  <si>
    <t>FIMASARTAN,AMLODIPINO/ARAHKOR DUO/STENDHAL</t>
  </si>
  <si>
    <t>4097</t>
  </si>
  <si>
    <t>FIMASARTAN/ARAHKOR/STENDHAL</t>
  </si>
  <si>
    <t>5377</t>
  </si>
  <si>
    <t>FIMASARTAN,HIDROCLOROTIAZIDA/DI-ARAHKOR/STENDHAL</t>
  </si>
  <si>
    <t>MG/12.5</t>
  </si>
  <si>
    <t>5399</t>
  </si>
  <si>
    <t>FIMASARTAN,ROSUVASTATINA/ARAHKOR PRE/STENDHAL</t>
  </si>
  <si>
    <t>MG/10MG</t>
  </si>
  <si>
    <t>5496</t>
  </si>
  <si>
    <t>FINERENONA/FIRIALTA/BAYER</t>
  </si>
  <si>
    <t>5497</t>
  </si>
  <si>
    <t>FLUCONAZOL/FLUCONAZOL/AMSA</t>
  </si>
  <si>
    <t>4505</t>
  </si>
  <si>
    <t>FLUCONAZOL/FLUCOXAN/PISA</t>
  </si>
  <si>
    <t>4021</t>
  </si>
  <si>
    <t>FLUCONAZOL/TINIDAZOL/AFUMIX/ALTIA</t>
  </si>
  <si>
    <t>.5 MG/500 MG</t>
  </si>
  <si>
    <t>5117</t>
  </si>
  <si>
    <t>FLUNARIZINA/SIBELIUM/JANSSEN</t>
  </si>
  <si>
    <t>5173</t>
  </si>
  <si>
    <t>FLUOCINOLONA/POLIMIXINA B/NEOMICINA/SYNALAR OTICO /CHINOIN</t>
  </si>
  <si>
    <t>.25 MG/ 3.50 MG/ 20 MG</t>
  </si>
  <si>
    <t>4506</t>
  </si>
  <si>
    <t>FLUOROMETOLONA/FLUMETOL/SOPHIA</t>
  </si>
  <si>
    <t>5498</t>
  </si>
  <si>
    <t>FLUOXETINA/OVISEN/BIOMEP</t>
  </si>
  <si>
    <t>4944</t>
  </si>
  <si>
    <t>FLUROGLUCINOL/TRIMETILFLOROGLUCINOL/PANCLASA/ATLANTIS</t>
  </si>
  <si>
    <t>4121</t>
  </si>
  <si>
    <t>FLUTICASONA/AVAMYS/GLAXOSMITHKLINE</t>
  </si>
  <si>
    <t>DISPAROS</t>
  </si>
  <si>
    <t>.5 MCG</t>
  </si>
  <si>
    <t>4755</t>
  </si>
  <si>
    <t>FLUVOXAMINA/LUVOX/ABBOTT</t>
  </si>
  <si>
    <t>4754</t>
  </si>
  <si>
    <t>5500</t>
  </si>
  <si>
    <t>FORMULA EXTENSAMENTE HIDROLIZADA/ NUTRAMIGEN/ MEAD JOHNSON AND COMPANY</t>
  </si>
  <si>
    <t>BOTE</t>
  </si>
  <si>
    <t>Polvo</t>
  </si>
  <si>
    <t>CUCHARADAS</t>
  </si>
  <si>
    <t>5121</t>
  </si>
  <si>
    <t>FORMULA LACTEA ANTIREFLUJO/SIMILAC AR/ABBOTT</t>
  </si>
  <si>
    <t>LATA</t>
  </si>
  <si>
    <t>4420</t>
  </si>
  <si>
    <t>FORMULA LACTEA/ENFAMIL COMFORT PREMIUM/MEAD JOHNSON</t>
  </si>
  <si>
    <t>4838</t>
  </si>
  <si>
    <t>FORMULA LACTEA/NAN OPTIPRO 1/NESTLE</t>
  </si>
  <si>
    <t>4890</t>
  </si>
  <si>
    <t>FÓRMULA NO LÁCTEA PARA LACTANTES/NOVAMIL RICE/GENOMMA LAB</t>
  </si>
  <si>
    <t>5253</t>
  </si>
  <si>
    <t>FOSFATO DE CLINDAMICINA/KETOCONAZOL/TREXEN DUO/ASOFARMA</t>
  </si>
  <si>
    <t>MG /400 MG</t>
  </si>
  <si>
    <t>4529</t>
  </si>
  <si>
    <t>FOSFOMICINA/FOSSIN/WESERPHARMA</t>
  </si>
  <si>
    <t>5501</t>
  </si>
  <si>
    <t>TOMA UNICA</t>
  </si>
  <si>
    <t>4527</t>
  </si>
  <si>
    <t>5502</t>
  </si>
  <si>
    <t>FOTOPROTECTOR SOLAR FPS 50+/SERRAL</t>
  </si>
  <si>
    <t>TUBO</t>
  </si>
  <si>
    <t>Aplicaciones</t>
  </si>
  <si>
    <t>5119</t>
  </si>
  <si>
    <t>FUMARATO DE BISOPROLOL/SIG/SIEGFRIED RHEIN</t>
  </si>
  <si>
    <t>4653</t>
  </si>
  <si>
    <t>FUMARATO DE KETOTIFENO /KEDROP/GRIN</t>
  </si>
  <si>
    <t>4654</t>
  </si>
  <si>
    <t>FUMARATO DE KETOTIFENO/KEDROP/GRIN</t>
  </si>
  <si>
    <t>4382</t>
  </si>
  <si>
    <t>FUROSEMIDA/DIURMESSEL/BIOMEP</t>
  </si>
  <si>
    <t>4699</t>
  </si>
  <si>
    <t>FUROSEMIDA/LASIX/MEDLEY</t>
  </si>
  <si>
    <t>4539</t>
  </si>
  <si>
    <t>GABAPENTINA / ULTRA</t>
  </si>
  <si>
    <t>5365</t>
  </si>
  <si>
    <t>GATIFLOXACINO/ZYMAR/ALLERGAN</t>
  </si>
  <si>
    <t>0.003 ML</t>
  </si>
  <si>
    <t>5503</t>
  </si>
  <si>
    <t>GEMFIBROZILO/GEMFIBROZILO/RAYERE</t>
  </si>
  <si>
    <t>4551</t>
  </si>
  <si>
    <t>GENTAMICINA/GENTAMICINA/AMSA</t>
  </si>
  <si>
    <t>5205</t>
  </si>
  <si>
    <t>GINKGO BILOBA/TEBONIN FORTE/SCHWABE PHARMA</t>
  </si>
  <si>
    <t>4566</t>
  </si>
  <si>
    <t>GLIBENCLAMIDA/GLUCOVEN/CHINOIN</t>
  </si>
  <si>
    <t>5096</t>
  </si>
  <si>
    <t>GLICERINA/SENOSIAIN SUPOSITORIOS/SENOSIAIN</t>
  </si>
  <si>
    <t>Supositorio</t>
  </si>
  <si>
    <t>SUPOSITORIO</t>
  </si>
  <si>
    <t>.63 G</t>
  </si>
  <si>
    <t>5294</t>
  </si>
  <si>
    <t>GLUCOSAMINA/CONDROITIN/VARTALON COMPOSITUM/ASOFARMA</t>
  </si>
  <si>
    <t>MG/ 1200MG</t>
  </si>
  <si>
    <t>4905</t>
  </si>
  <si>
    <t>GLUCOSAMINA/MELOXICAM/NOVOVARTALON /ASOFARMA</t>
  </si>
  <si>
    <t>MG/15 MG</t>
  </si>
  <si>
    <t>4904</t>
  </si>
  <si>
    <t>GLUCOSAMINA/MELOXICAM/NOVOVARTALON/ASOFARMA</t>
  </si>
  <si>
    <t>4961</t>
  </si>
  <si>
    <t>GUAIAZULENE/DIMETICONA/PEPSANE/MAYOLY SPINDLER</t>
  </si>
  <si>
    <t>MG/3 G</t>
  </si>
  <si>
    <t>4488</t>
  </si>
  <si>
    <t>GUAIFENESINA/OXALAMINA/FENOCOL/BIOMEP</t>
  </si>
  <si>
    <t>G/ 1 G/ 100 ML</t>
  </si>
  <si>
    <t>5167</t>
  </si>
  <si>
    <t>HIALURONATO DE SODIO /SUPRAHYAL/ASOFARMA</t>
  </si>
  <si>
    <t>5504</t>
  </si>
  <si>
    <t>HIALURONATO DE SODIO,HIDROXIPROPIL GUAR,POLIETILENGLICOL/SYSTANE ULTRA PLUS/ALCON</t>
  </si>
  <si>
    <t>MG/0.5MG</t>
  </si>
  <si>
    <t>5401</t>
  </si>
  <si>
    <t>HIALURONATO DE SODIO/HYABAK/THÉA</t>
  </si>
  <si>
    <t>FGOTAS</t>
  </si>
  <si>
    <t>5361</t>
  </si>
  <si>
    <t>HIALURONATO DE SODIO/ZONAKER PF/GRIN</t>
  </si>
  <si>
    <t>5358</t>
  </si>
  <si>
    <t>HIALURONATO/GLICERINA/ZOLAG/GRIN</t>
  </si>
  <si>
    <t>4571</t>
  </si>
  <si>
    <t>HIALURONATO/OXIMETAZOLINA/GRIMAL/GRIN</t>
  </si>
  <si>
    <t>MG/0.25 MG</t>
  </si>
  <si>
    <t>4366</t>
  </si>
  <si>
    <t>HIDRALAZINA/DILA-TEC/TECNOFARMA</t>
  </si>
  <si>
    <t>4582</t>
  </si>
  <si>
    <t>HIDROCLOROTIAZIDA / ULTRA</t>
  </si>
  <si>
    <t>4275</t>
  </si>
  <si>
    <t>HIDROCORTISONA /COLLICORT/COLLINS</t>
  </si>
  <si>
    <t>5137</t>
  </si>
  <si>
    <t>HIDROCORTISONA/CLORANFENICOL/BENZOCAÍNA/SOLDRIN OTICO/PISA</t>
  </si>
  <si>
    <t>MG/ 25MG/20 MG</t>
  </si>
  <si>
    <t>4126</t>
  </si>
  <si>
    <t>HIDROSMINA/AXIRAS/FAES FARMA</t>
  </si>
  <si>
    <t>5118</t>
  </si>
  <si>
    <t>HIDROSMINA/SIES/SENOSIAIN</t>
  </si>
  <si>
    <t>5505</t>
  </si>
  <si>
    <t>HIDROXICLOROQUINA/HIMANIX/MAVER</t>
  </si>
  <si>
    <t>5506</t>
  </si>
  <si>
    <t>HIDROXIPROPIL GUAR,POLIETILENGLICOL,PROPILENGLICOL,BORATO/SYSTANE ULTRA SP/ALCON</t>
  </si>
  <si>
    <t>%/3%</t>
  </si>
  <si>
    <t>4847</t>
  </si>
  <si>
    <t>HIDROXIPROPILMETILCELULOSA/DEXTRAN/NATURALAG LUB/ALCON</t>
  </si>
  <si>
    <t>MG/100MG</t>
  </si>
  <si>
    <t>5509</t>
  </si>
  <si>
    <t>HIDROXIZINA/ATARAX/UBC</t>
  </si>
  <si>
    <t>5508</t>
  </si>
  <si>
    <t>HIDROXIZINA/HIDROXIN/MAVI</t>
  </si>
  <si>
    <t>5510</t>
  </si>
  <si>
    <t>HIERRO AMINOQUELADO,ACIDO FOLICO/FERRICOL/COLUMBIA</t>
  </si>
  <si>
    <t>MG/0.500MG</t>
  </si>
  <si>
    <t>4490</t>
  </si>
  <si>
    <t>HIERRO/ACIDO FOLICO/FERRANINA FOL/TAKEDA</t>
  </si>
  <si>
    <t>MG/800 MCG</t>
  </si>
  <si>
    <t>4584</t>
  </si>
  <si>
    <t>HIERRO/HIERRO DEXTRAN /AMSA</t>
  </si>
  <si>
    <t>MGS</t>
  </si>
  <si>
    <t>4590</t>
  </si>
  <si>
    <t>HIPROMELOSA/HIPROMELOSA/EXAKTA</t>
  </si>
  <si>
    <t>Solución Oftálmica</t>
  </si>
  <si>
    <t>4020</t>
  </si>
  <si>
    <t>IBUPROFENO/AFLUSIL/LOEFFLER</t>
  </si>
  <si>
    <t>G/100 ML</t>
  </si>
  <si>
    <t>5511</t>
  </si>
  <si>
    <t>IBUPROFENO/ALGIDOL/GELPHARMA</t>
  </si>
  <si>
    <t>5512</t>
  </si>
  <si>
    <t>4599</t>
  </si>
  <si>
    <t>IBUPROFENO,CAFEINA/IBUPROFENO,CAFEINA/GELPHARMA</t>
  </si>
  <si>
    <t>4818</t>
  </si>
  <si>
    <t>IBUPROFENO/MOTRIN PEDIÁTRICO/JOHNSON &amp; JOHNSON</t>
  </si>
  <si>
    <t>MG/ 1 ML</t>
  </si>
  <si>
    <t>5405</t>
  </si>
  <si>
    <t>IBUPROFENO,PARACETAMOL/ACCIOGEN/SILANES</t>
  </si>
  <si>
    <t>MG/125MG/5ML</t>
  </si>
  <si>
    <t>5404</t>
  </si>
  <si>
    <t>MG/500MG</t>
  </si>
  <si>
    <t>4612</t>
  </si>
  <si>
    <t>IMIPENEM/CILASTATINA/IMIPENEM CILASTATINA/PISA</t>
  </si>
  <si>
    <t>5192</t>
  </si>
  <si>
    <t>IMIPRAMINA/TALPRAMIN/PSICOFARMA</t>
  </si>
  <si>
    <t>4763</t>
  </si>
  <si>
    <t>IMIQUIMOD/MANDIKOZ/GLENMARCK</t>
  </si>
  <si>
    <t>.5 MG/25 MG</t>
  </si>
  <si>
    <t>4617</t>
  </si>
  <si>
    <t>INDOMETACINA/INDANET/BRULUART</t>
  </si>
  <si>
    <t>5073</t>
  </si>
  <si>
    <t>INSULINA DEGLUDEC/ASPART/RYZODEG/NOVO NORDISK</t>
  </si>
  <si>
    <t>Pluma precargada</t>
  </si>
  <si>
    <t>/30 U</t>
  </si>
  <si>
    <t>5072</t>
  </si>
  <si>
    <t>5248</t>
  </si>
  <si>
    <t>INSULINA DEGLUDEC/TRESIBA/NOVO NORDISK</t>
  </si>
  <si>
    <t>U/3 ML</t>
  </si>
  <si>
    <t>5247</t>
  </si>
  <si>
    <t>4709</t>
  </si>
  <si>
    <t>INSULINA DETEMIR BASAL/LEVEMIR FLEX PEN/NOVO NORDISK</t>
  </si>
  <si>
    <t>4710</t>
  </si>
  <si>
    <t>INSULINA DETEMIR BASAL/LEVEMIR FLEXPEN CON UNA PLUMA/NOVO NORDISK</t>
  </si>
  <si>
    <t>4000</t>
  </si>
  <si>
    <t>INSULINA GLARGINA/ABASAGLAR KWIKPEN/LILLY</t>
  </si>
  <si>
    <t>U/ML</t>
  </si>
  <si>
    <t>4001</t>
  </si>
  <si>
    <t>4697</t>
  </si>
  <si>
    <t>INSULINA GLARGINA/LANTUS SOLOSTAR/SANOFI</t>
  </si>
  <si>
    <t>5138</t>
  </si>
  <si>
    <t>INSULINA GLARGINA/LIXISENATIDE/SOLIQUA/SANOFI</t>
  </si>
  <si>
    <t>UI/50 MCG/3ML</t>
  </si>
  <si>
    <t>5139</t>
  </si>
  <si>
    <t>UI/33 MCG/3 ML</t>
  </si>
  <si>
    <t>5514</t>
  </si>
  <si>
    <t>INSULINA GLARGINA/TOUJEO/SANOFI</t>
  </si>
  <si>
    <t>U</t>
  </si>
  <si>
    <t>U/1.5ML</t>
  </si>
  <si>
    <t>5230</t>
  </si>
  <si>
    <t>5116</t>
  </si>
  <si>
    <t>INSULINA GLULISINA/SHORANT SOLOSTAR/SANOFI</t>
  </si>
  <si>
    <t>4627</t>
  </si>
  <si>
    <t>INSULINA HUMANA NPH/INSULEX N/PISA</t>
  </si>
  <si>
    <t>4592</t>
  </si>
  <si>
    <t>INSULINA LISPRO RAPIDA/HUMALOG KWIKPEN/LILLY</t>
  </si>
  <si>
    <t>4594</t>
  </si>
  <si>
    <t>INSULINA LISPRO/LISPRO PROTAMINA /HUMALOG MIX 50 KWIKPEN/LILLY</t>
  </si>
  <si>
    <t>4593</t>
  </si>
  <si>
    <t>INSULINA LISPRO/LISPRO PROTAMINA/HUMALOG MIX 25 KWIKPEN/LILLY</t>
  </si>
  <si>
    <t>4896</t>
  </si>
  <si>
    <t>INSULINA MIX 70-30 ASPARTICA/NOVOMIX 30 FLEX PEN CON 5 PLUMAS/NOVO NORDISK</t>
  </si>
  <si>
    <t>4897</t>
  </si>
  <si>
    <t>INSULINA MIX 70-30 /NOVOMIX 30 FLEX PEN CON UNA PLUMA/NOVO NORDISK</t>
  </si>
  <si>
    <t>.33 70/30</t>
  </si>
  <si>
    <t>4899</t>
  </si>
  <si>
    <t>INSULINA RAPIDA/NOVORAPID FLEX PEN/NOVO NORDISK</t>
  </si>
  <si>
    <t>4281</t>
  </si>
  <si>
    <t>IPRATROPIO/BROMURO DE SALBUTAMOL/COMBIVENT RESPIMAT/BOEHRINGER INGELHEIM</t>
  </si>
  <si>
    <t>.68 MG/ 8.77 MG</t>
  </si>
  <si>
    <t>4633</t>
  </si>
  <si>
    <t>IPRATROPIO/BROMURO DE SALBUTAMOL/IPRATROPIO, BROMURO DE SALBUTAMOL/AMSA</t>
  </si>
  <si>
    <t>.2 0.5/2.5 MG</t>
  </si>
  <si>
    <t>5515</t>
  </si>
  <si>
    <t>IPRATROPIO,SALBUTAMOL/OIVILA/WERSERPHARMA</t>
  </si>
  <si>
    <t>4272</t>
  </si>
  <si>
    <t>IRBESARTAN / HIDROCLOROTIAZIDA/CO APROVEL /SANOFI</t>
  </si>
  <si>
    <t>4271</t>
  </si>
  <si>
    <t>4095</t>
  </si>
  <si>
    <t>IRBESARTAN/APROVEL/SANOFI</t>
  </si>
  <si>
    <t>4094</t>
  </si>
  <si>
    <t>5407</t>
  </si>
  <si>
    <t>IRBESARTAN,HIDROCLOROTIAZIDA/IRBESARTAN,HIDROCLOROTIAZIDA/ULTRA</t>
  </si>
  <si>
    <t>5408</t>
  </si>
  <si>
    <t>IRBESARTAN/IRBESARTAN/AMSA</t>
  </si>
  <si>
    <t>5409</t>
  </si>
  <si>
    <t>5411</t>
  </si>
  <si>
    <t>IRBESARTAN//ULTRA</t>
  </si>
  <si>
    <t>4600</t>
  </si>
  <si>
    <t>ISOCONAZOL/GYNO-TRAVOGEN/BAYER</t>
  </si>
  <si>
    <t>Óvulo</t>
  </si>
  <si>
    <t>ÓVULO</t>
  </si>
  <si>
    <t>4138</t>
  </si>
  <si>
    <t>ISOFLAVONAS/BELLAFEM PLENITUD/EXELTIS</t>
  </si>
  <si>
    <t>4327</t>
  </si>
  <si>
    <t>ISOSORBIDE/DEBISOR /NOVAG</t>
  </si>
  <si>
    <t>4326</t>
  </si>
  <si>
    <t>ISOSORBIDE/DEBISOR/NOVAG</t>
  </si>
  <si>
    <t>4640</t>
  </si>
  <si>
    <t>ISOSORBIDE/ISORBID AP/ARMSTRONG</t>
  </si>
  <si>
    <t>5519</t>
  </si>
  <si>
    <t>ISOTRETINOINA/NEOTREX/ADVAITA</t>
  </si>
  <si>
    <t>4751</t>
  </si>
  <si>
    <t>ITRACONAZOL/LOZARTIL /NOVAG</t>
  </si>
  <si>
    <t>4558</t>
  </si>
  <si>
    <t>ITRACONAZOL/SECNIDAZOL/GITRASEK/CHINOIN</t>
  </si>
  <si>
    <t>.3 MG/166.6 MG</t>
  </si>
  <si>
    <t>4643</t>
  </si>
  <si>
    <t>IVERMECTINA/IVEXTERM/VALEANT</t>
  </si>
  <si>
    <t>4644</t>
  </si>
  <si>
    <t>5412</t>
  </si>
  <si>
    <t>KETANSERINA/SUFREXAL TOPICO/JANSSEN</t>
  </si>
  <si>
    <t>Gel Topico</t>
  </si>
  <si>
    <t>5161</t>
  </si>
  <si>
    <t>KETANSERINA/SUFREXAL VAG/JANSSEN</t>
  </si>
  <si>
    <t>4485</t>
  </si>
  <si>
    <t>KETOCONAZOL/FOSFATO DE CLINDAMICINA/FEMISAN 3D /GROSSMAN</t>
  </si>
  <si>
    <t>4659</t>
  </si>
  <si>
    <t>KETOCONAZOL/KETOCONAZOL/APOTEX</t>
  </si>
  <si>
    <t>4732</t>
  </si>
  <si>
    <t>KETOCONAZOL/LIZOVAG/NOVAG</t>
  </si>
  <si>
    <t>aplicaciones</t>
  </si>
  <si>
    <t>5520</t>
  </si>
  <si>
    <t>KETOPROFENO/ARTHRIL/SONS</t>
  </si>
  <si>
    <t>4481</t>
  </si>
  <si>
    <t>KETOPROFENO/FASTUFREM/MENARINI</t>
  </si>
  <si>
    <t>4859</t>
  </si>
  <si>
    <t>KETOPROFENO/TIAMINA/PIRIDOXINA/CIANOCOBALAMINA/NEURALIN RELIEF/CHINOIN</t>
  </si>
  <si>
    <t>MG/100 MG/50 MG/5 MG</t>
  </si>
  <si>
    <t>4419</t>
  </si>
  <si>
    <t>KETOROLACO/BUTILHIOSINA/ENCONTROPINA/MEDIX</t>
  </si>
  <si>
    <t>MG/ 20 MG</t>
  </si>
  <si>
    <t>4660</t>
  </si>
  <si>
    <t>KETOROLACO/KETOROLACO G.I./AMSA</t>
  </si>
  <si>
    <t>4739</t>
  </si>
  <si>
    <t>KETOROLACO/LOROTEC/MAVER</t>
  </si>
  <si>
    <t>4767</t>
  </si>
  <si>
    <t>KETOROLACO/TRAMADOL/MAVIDOL TR/MAVI</t>
  </si>
  <si>
    <t>MG/ 25 MG/ML</t>
  </si>
  <si>
    <t>4928</t>
  </si>
  <si>
    <t>KETOROLACO/TRAMADOL/ORDEGAN/RAAM</t>
  </si>
  <si>
    <t>4567</t>
  </si>
  <si>
    <t>KETOROLACO/TROMETAMINA/GODEK/GRIN</t>
  </si>
  <si>
    <t>4920</t>
  </si>
  <si>
    <t>KETOROLACO/TROMETAMINA/ONEMER SL/PISA</t>
  </si>
  <si>
    <t>Tableta Sublingual</t>
  </si>
  <si>
    <t>5343</t>
  </si>
  <si>
    <t>KETOTIFENO/ZADITEN OFTA/THEA</t>
  </si>
  <si>
    <t>0.025 %</t>
  </si>
  <si>
    <t>4299</t>
  </si>
  <si>
    <t>LACOSAMIDA/COPINAR/ASOFARMA</t>
  </si>
  <si>
    <t>4950</t>
  </si>
  <si>
    <t>LACTOBACILLUS ACIDOPHILOS BIFIDOBATERIUM LONGUM/PEARLS/SCHWABE PHARMA</t>
  </si>
  <si>
    <t>Perla</t>
  </si>
  <si>
    <t>PERLA</t>
  </si>
  <si>
    <t>CEPAS</t>
  </si>
  <si>
    <t>5022</t>
  </si>
  <si>
    <t>LACTOBACILLUS RHAMNOSUS GG ATCC53103/ZINC/PROBIOLOG GG/MAYOLY SPINDLER</t>
  </si>
  <si>
    <t>.5 GR</t>
  </si>
  <si>
    <t>4154</t>
  </si>
  <si>
    <t>LACTOBACILOS/BIOGAIA PROTECTIS/ABBOTT</t>
  </si>
  <si>
    <t>Solución en gotas</t>
  </si>
  <si>
    <t>4688</t>
  </si>
  <si>
    <t>LACTOBACILOS/LACTOPRAM/PROGELA</t>
  </si>
  <si>
    <t>4397</t>
  </si>
  <si>
    <t>LACTULOSA/DUPHALAC/ABBOTT</t>
  </si>
  <si>
    <t>G/15 ML</t>
  </si>
  <si>
    <t>4693</t>
  </si>
  <si>
    <t>LAMOTRIGINA/LAMOTRIGINA/AMSA</t>
  </si>
  <si>
    <t>5027</t>
  </si>
  <si>
    <t>LAMOTRIGINA/PROTALGINE/PROBIOMED</t>
  </si>
  <si>
    <t>5028</t>
  </si>
  <si>
    <t>5263</t>
  </si>
  <si>
    <t>LAMOTRIGINA/TRIMOLEP/PSICOFARMA</t>
  </si>
  <si>
    <t>5327</t>
  </si>
  <si>
    <t>LATANOPROST/XALATAN/PFIZER</t>
  </si>
  <si>
    <t>.5 ML</t>
  </si>
  <si>
    <t>4698</t>
  </si>
  <si>
    <t>LAVANDULA ANGUSTIFOLIA/SILEXAN/LASEA/SCHWABE PHARMA</t>
  </si>
  <si>
    <t>4099</t>
  </si>
  <si>
    <t>LEFLUNOMIDA/ARAVA/SANOFI</t>
  </si>
  <si>
    <t>5521</t>
  </si>
  <si>
    <t>LEFLUNOMIDA/AVATTOR/MAVER</t>
  </si>
  <si>
    <t>4493</t>
  </si>
  <si>
    <t>LEFLUNOMIDA/FILARIN/ASOFARMA</t>
  </si>
  <si>
    <t>5345</t>
  </si>
  <si>
    <t>LERCANIDIPINO/ZANIDIP/SANFER</t>
  </si>
  <si>
    <t>7082</t>
  </si>
  <si>
    <t>LEUPRORELINA/LORELIN/CRYOPHARMA</t>
  </si>
  <si>
    <t>4656</t>
  </si>
  <si>
    <t>LEVETIRACETAM/KEPPRA/UCB</t>
  </si>
  <si>
    <t>5522</t>
  </si>
  <si>
    <t>LEVETIRACETAM/LEVETIRACETAM/PSICOFARMA</t>
  </si>
  <si>
    <t>4822</t>
  </si>
  <si>
    <t>LEVETIRACETAM/MOVUREN/IFA CELTICS</t>
  </si>
  <si>
    <t>4977</t>
  </si>
  <si>
    <t>LEVETIRACETAM/PISARPEK/PISA</t>
  </si>
  <si>
    <t>4978</t>
  </si>
  <si>
    <t>4976</t>
  </si>
  <si>
    <t>5194</t>
  </si>
  <si>
    <t>LEVETIRACETAM/TAMLET-S/PSICOFARMA</t>
  </si>
  <si>
    <t>5196</t>
  </si>
  <si>
    <t>LEVETIRACETAM/TAMLET-T/PSICOFARMA</t>
  </si>
  <si>
    <t>5197</t>
  </si>
  <si>
    <t>5523</t>
  </si>
  <si>
    <t>LEVOCETIRIZINA/LEVOCETIRIZINA/AMSA</t>
  </si>
  <si>
    <t>5526</t>
  </si>
  <si>
    <t>LEVOCETIRIZINA/XUCEED /WESERPHARMA</t>
  </si>
  <si>
    <t>MG/ML (20ML)</t>
  </si>
  <si>
    <t>5525</t>
  </si>
  <si>
    <t>5524</t>
  </si>
  <si>
    <t>4255</t>
  </si>
  <si>
    <t>LEVODOPA/CARBIDOPA/CLOISONE/PSICOFARMA</t>
  </si>
  <si>
    <t>MG/ 25 MG</t>
  </si>
  <si>
    <t>4256</t>
  </si>
  <si>
    <t>4711</t>
  </si>
  <si>
    <t>LEVODROPROPIZINA/LEVOCOF/VALEANT</t>
  </si>
  <si>
    <t>MG/10 ML</t>
  </si>
  <si>
    <t>4175</t>
  </si>
  <si>
    <t>LEVOFLOXACINO/BREDELIN INYECTABLE/SENOSIAIN</t>
  </si>
  <si>
    <t>4176</t>
  </si>
  <si>
    <t>LEVOFLOXACINO/BREDELIN TABLETAS/SENOSIAIN</t>
  </si>
  <si>
    <t>4508</t>
  </si>
  <si>
    <t>LEVOFLOXACINO/FLUONING/PISA</t>
  </si>
  <si>
    <t>4804</t>
  </si>
  <si>
    <t>LEVONORGESTREL/DIU MEDICADO</t>
  </si>
  <si>
    <t>Dispositivo</t>
  </si>
  <si>
    <t>DISPOSITIVO</t>
  </si>
  <si>
    <t>4451</t>
  </si>
  <si>
    <t>LEVOTIROXINA/EUTIROX/MERCK</t>
  </si>
  <si>
    <t>4452</t>
  </si>
  <si>
    <t>4455</t>
  </si>
  <si>
    <t>4454</t>
  </si>
  <si>
    <t>4450</t>
  </si>
  <si>
    <t>4453</t>
  </si>
  <si>
    <t>5414</t>
  </si>
  <si>
    <t>5528</t>
  </si>
  <si>
    <t>LEVOTIROXINA/LEVOTIROXINA/MERCK</t>
  </si>
  <si>
    <t>5176</t>
  </si>
  <si>
    <t>LEVOTIROXINA/SYNTHROID/ABBOTT</t>
  </si>
  <si>
    <t>5166</t>
  </si>
  <si>
    <t>LIDAMIDINA/SUPRA/VALEANT</t>
  </si>
  <si>
    <t>4929</t>
  </si>
  <si>
    <t>LIDOCAINA/ OFLOXACINO/ HIDROCORTISONA/ORECIL NF/SENOSIAIN</t>
  </si>
  <si>
    <t>MG/ 3 MG / 2.5 MG</t>
  </si>
  <si>
    <t>5415</t>
  </si>
  <si>
    <t>LIDOCAINA,HIDROCORTISONA,OXIDO DE ZINC,SUBACETATO DE ALUMINIO/ZISUAL-C/SONS</t>
  </si>
  <si>
    <t>Suspensión Rectal</t>
  </si>
  <si>
    <t>MG, 2.5MG, 180MG,35MG</t>
  </si>
  <si>
    <t>5307</t>
  </si>
  <si>
    <t>LIDOCAINA/VERSATIS/GRUNENTHAL</t>
  </si>
  <si>
    <t>5245</t>
  </si>
  <si>
    <t>LINAGLIPTINA,METFORMINA/TRAYENTA DUO/BOEHRINGER INGELHEIM</t>
  </si>
  <si>
    <t>.5 MG/850 MG</t>
  </si>
  <si>
    <t>5244</t>
  </si>
  <si>
    <t>LINAGLIPTINA/TRAYENTA/BOEHRINGER INGELHEIM</t>
  </si>
  <si>
    <t>4636</t>
  </si>
  <si>
    <t>LISADO BACTERIANO LIOFILIZADO/ISMIGEN/MERCK</t>
  </si>
  <si>
    <t>5529</t>
  </si>
  <si>
    <t>LISINA,CICLOBENZAPRINA/LIDERIUM/WESERPHARMA</t>
  </si>
  <si>
    <t>/5MG</t>
  </si>
  <si>
    <t>5530</t>
  </si>
  <si>
    <t>LISINA,TRAMADOL/LEFLUNOX/WESERPHARMA</t>
  </si>
  <si>
    <t>MG/25MG</t>
  </si>
  <si>
    <t>5287</t>
  </si>
  <si>
    <t>LISINA/TRAMADOL/VALGION CLT/RAYERE</t>
  </si>
  <si>
    <t>4232</t>
  </si>
  <si>
    <t>LOMIFILINA/DIHIDROERGOCRISTINA/CERVILAN/SANFER</t>
  </si>
  <si>
    <t>5397</t>
  </si>
  <si>
    <t>LOPERAMIDA/EXCLEFIN/BIOMEP</t>
  </si>
  <si>
    <t>4597</t>
  </si>
  <si>
    <t>LOPERAMIDA/HURPLEX/ALPHARMA</t>
  </si>
  <si>
    <t>4273</t>
  </si>
  <si>
    <t>LORATADINA/BETAMETASONA/COBEDINA NS/COLLINS</t>
  </si>
  <si>
    <t>MG/5 MG/100 ML</t>
  </si>
  <si>
    <t>5531</t>
  </si>
  <si>
    <t>LORATADINA,BETAMETASONA/INBELORAL/WESERPHARMA</t>
  </si>
  <si>
    <t>5193</t>
  </si>
  <si>
    <t>LORATADINA/BETAMETASONA/TAMEX /SERRAL</t>
  </si>
  <si>
    <t>5388</t>
  </si>
  <si>
    <t>LORATADINA/CLARYTINE/BAYER</t>
  </si>
  <si>
    <t>MG/1ML</t>
  </si>
  <si>
    <t>5103</t>
  </si>
  <si>
    <t>LORATADINA/FENILEFRINA/PARACETAMOL/SENSIBIT DNF/LIOMONT</t>
  </si>
  <si>
    <t>.5 MG/ 5 MG/ 500 MG</t>
  </si>
  <si>
    <t>4572</t>
  </si>
  <si>
    <t>LORATADINA/GRIMERAL/BIOMEP</t>
  </si>
  <si>
    <t>4738</t>
  </si>
  <si>
    <t>LORATADINA/LORATADINA G.I./ULTRA</t>
  </si>
  <si>
    <t>5532</t>
  </si>
  <si>
    <t>LORATADINA/LORATADINA/ULTRA</t>
  </si>
  <si>
    <t>ml</t>
  </si>
  <si>
    <t>5533</t>
  </si>
  <si>
    <t>LORAZEPAM/ATIVAN/PFIZER</t>
  </si>
  <si>
    <t>5534</t>
  </si>
  <si>
    <t>4749</t>
  </si>
  <si>
    <t>LORAZEPAM/LOZAM/PSICOFARMA</t>
  </si>
  <si>
    <t>4598</t>
  </si>
  <si>
    <t>LOSARTAN/HIDROCLOROTIAZIDA/HYZAAR/MSD</t>
  </si>
  <si>
    <t>4742</t>
  </si>
  <si>
    <t>LOSARTAN/HIDROCLOROTIAZIDA/LOSARTAN/HIDROCLOROTIAZIDA/ULTRA</t>
  </si>
  <si>
    <t>4741</t>
  </si>
  <si>
    <t>LOSARTAN/LOSARTAN /MEDLEY</t>
  </si>
  <si>
    <t>4740</t>
  </si>
  <si>
    <t>LOSARTAN/LOSARTAN/ULTRA</t>
  </si>
  <si>
    <t>4743</t>
  </si>
  <si>
    <t>LOTEPREDNOL ETABONATO/LOTEREX/BAUSCH &amp; LOMB</t>
  </si>
  <si>
    <t>.5</t>
  </si>
  <si>
    <t>5135</t>
  </si>
  <si>
    <t>LUTEINA/ZEAXANTINA/SNELVIT/GRIN</t>
  </si>
  <si>
    <t>%, 15%,30%,10UI</t>
  </si>
  <si>
    <t>4907</t>
  </si>
  <si>
    <t>MACROGOL, BICARBONATO DE SODIO, CLORURO DE SODIO, CLORURO DE POTASIO/NULYTELY /ASOFARMA</t>
  </si>
  <si>
    <t>.6 GR</t>
  </si>
  <si>
    <t>4298</t>
  </si>
  <si>
    <t xml:space="preserve">MACROGOL 3350/CONTUMAX /ASOFARMA            </t>
  </si>
  <si>
    <t>4297</t>
  </si>
  <si>
    <t>MACROGOL 3350/CONTUMAX/ASOFARMA</t>
  </si>
  <si>
    <t>GRAMOS</t>
  </si>
  <si>
    <t>5535</t>
  </si>
  <si>
    <t>MAGALDRATO/ SIMETICONA/GALAVER/MAVER</t>
  </si>
  <si>
    <t>GR/ 1 G</t>
  </si>
  <si>
    <t>5059</t>
  </si>
  <si>
    <t>MAGALDRATO/DIMETICONA/RIOPAN/TAKEDA</t>
  </si>
  <si>
    <t>MG/ 10 MG</t>
  </si>
  <si>
    <t>4399</t>
  </si>
  <si>
    <t>MEBEVERINA/DUSPATALIN/ABBOTT</t>
  </si>
  <si>
    <t>5536</t>
  </si>
  <si>
    <t>4774</t>
  </si>
  <si>
    <t>MECLIZINA/PIRIDOXINA/MECLISON /SONS PHARMA</t>
  </si>
  <si>
    <t>MG/50 MG</t>
  </si>
  <si>
    <t>5324</t>
  </si>
  <si>
    <t>MECLIZINA/PIRIDOXINA/VO-REMI/OFFENBACH</t>
  </si>
  <si>
    <t>MG/ 50 MG / 1 ML</t>
  </si>
  <si>
    <t>4342</t>
  </si>
  <si>
    <t>MEDROXIPROGESTERONA/DEPOPROVERA/PFIZER</t>
  </si>
  <si>
    <t>5029</t>
  </si>
  <si>
    <t>MEDROXIPROGESTERONA/PROVERA/PFIZER</t>
  </si>
  <si>
    <t>4140</t>
  </si>
  <si>
    <t>MELATONINA/BENEDORM/VALEANT</t>
  </si>
  <si>
    <t>TABLETA SUBLINGUAL</t>
  </si>
  <si>
    <t>4389</t>
  </si>
  <si>
    <t>MELOXICAM/CARISOPRODOL/DORSAL/SILANES</t>
  </si>
  <si>
    <t>MG / 200 G</t>
  </si>
  <si>
    <t>5537</t>
  </si>
  <si>
    <t>MELOXICAM,METOCARBAMOL/DOLOCAM PLUS/TEVA</t>
  </si>
  <si>
    <t>MG/215MG</t>
  </si>
  <si>
    <t>5538</t>
  </si>
  <si>
    <t>MELOXICAM,METOCARBAMOL/FLEXIVER COMPUESTO/MAVER</t>
  </si>
  <si>
    <t>4449</t>
  </si>
  <si>
    <t>MEMANTINA/EUTEBROL /ASOFARMA</t>
  </si>
  <si>
    <t>4448</t>
  </si>
  <si>
    <t>MEMANTINA/EUTEBROL/ASOFARMA</t>
  </si>
  <si>
    <t>4827</t>
  </si>
  <si>
    <t>MEMANTINA/MUVIXDEN/PISA</t>
  </si>
  <si>
    <t>Tableta Con Cubierta Entérica</t>
  </si>
  <si>
    <t>5077</t>
  </si>
  <si>
    <t>MESALAZINA/SALOFALK/SCHWABE PHARMA</t>
  </si>
  <si>
    <t>5078</t>
  </si>
  <si>
    <t>4784</t>
  </si>
  <si>
    <t>METAMIZOL SODICO/METAMIZOL SODICO/ALPHARMA</t>
  </si>
  <si>
    <t>4785</t>
  </si>
  <si>
    <t>METAMIZOL SODICO/METAMIZOL SODICO/AMSA</t>
  </si>
  <si>
    <t>G/2 ML</t>
  </si>
  <si>
    <t>5539</t>
  </si>
  <si>
    <t>METAMIZOL SODICO/NEOMELUBRINA JARABE/SANOFI</t>
  </si>
  <si>
    <t>MG/5ML</t>
  </si>
  <si>
    <t>4319</t>
  </si>
  <si>
    <t>METFORMINA/DABEX XR/MERCK</t>
  </si>
  <si>
    <t>TABLETA DE LIBERACIóN PROLONGADA</t>
  </si>
  <si>
    <t>5540</t>
  </si>
  <si>
    <t>tabletas</t>
  </si>
  <si>
    <t>4317</t>
  </si>
  <si>
    <t>4318</t>
  </si>
  <si>
    <t>4492</t>
  </si>
  <si>
    <t>METFORMINA/FICONAX/PISA</t>
  </si>
  <si>
    <t>4565</t>
  </si>
  <si>
    <t>METFORMINA/GLIBENCLAMIDA/GLUCOVANCE/MERCK</t>
  </si>
  <si>
    <t>MG/2.5 MG</t>
  </si>
  <si>
    <t>4559</t>
  </si>
  <si>
    <t>METFORMINA/GLIMEPIRIDA/GLIMETAL LEX/SILANES</t>
  </si>
  <si>
    <t>MG/4 MG</t>
  </si>
  <si>
    <t>4787</t>
  </si>
  <si>
    <t>METFORMINA/METFORMINA/ALPHARMA</t>
  </si>
  <si>
    <t>5373</t>
  </si>
  <si>
    <t>METFORMINA/PREDIAL PLUS LP/SILANES</t>
  </si>
  <si>
    <t>4025</t>
  </si>
  <si>
    <t>METILDOPA/ALDOMET/ASPEN</t>
  </si>
  <si>
    <t>5541</t>
  </si>
  <si>
    <t>METILFENIDATO/BUTRONIN/IFA CELTICS</t>
  </si>
  <si>
    <t>4288</t>
  </si>
  <si>
    <t>METILFENIDATO/CONCERTA/JANSSEN</t>
  </si>
  <si>
    <t>4289</t>
  </si>
  <si>
    <t>4287</t>
  </si>
  <si>
    <t>4286</t>
  </si>
  <si>
    <t>5237</t>
  </si>
  <si>
    <t>METILFENIDATO/TRADEA LP/PSICOFARMA</t>
  </si>
  <si>
    <t>5236</t>
  </si>
  <si>
    <t>5233</t>
  </si>
  <si>
    <t>METILFENIDATO/TRADEA/PSICOFARMA</t>
  </si>
  <si>
    <t>5234</t>
  </si>
  <si>
    <t>5232</t>
  </si>
  <si>
    <t>7087</t>
  </si>
  <si>
    <t>METOCLOPRAMIDA, ONDASERTRÓN /CLODASET/TEVA</t>
  </si>
  <si>
    <t>MG/4MG</t>
  </si>
  <si>
    <t>4997</t>
  </si>
  <si>
    <t>METOCLOPRAMIDA,ALUMINIO,MAGNESIO,SIMETICONA/PRAMIGEL/CARNOT</t>
  </si>
  <si>
    <t>.88MG/3.918 G/4.235 G / .529 G</t>
  </si>
  <si>
    <t>4204</t>
  </si>
  <si>
    <t>METOCLOPRAMIDA/CARNOTPRIM/CARNOT</t>
  </si>
  <si>
    <t>4380</t>
  </si>
  <si>
    <t>METOCLOPRAMIDA/DIRPACID /BRULUART</t>
  </si>
  <si>
    <t>5093</t>
  </si>
  <si>
    <t>METOPROLOL/HIDROCLOROTIAZIDA/SELOPRES ZOK/ASTRA ZENECA</t>
  </si>
  <si>
    <t>4736</t>
  </si>
  <si>
    <t>METOPROLOL/LOPRESOR R/SANDOZ</t>
  </si>
  <si>
    <t>5418</t>
  </si>
  <si>
    <t>METOPROLOL/METOPROLOL/NOVAG</t>
  </si>
  <si>
    <t>5542</t>
  </si>
  <si>
    <t>METOTREXATO/AC-VONDA/ACCORD</t>
  </si>
  <si>
    <t>4500</t>
  </si>
  <si>
    <t>METRONIDAZOL/FLAGYL V/SANOFI</t>
  </si>
  <si>
    <t>4792</t>
  </si>
  <si>
    <t>METRONIDAZOL/METRONIDAZOL/ALPHARMA</t>
  </si>
  <si>
    <t>5419</t>
  </si>
  <si>
    <t>METRONIDAZOL/METRONIDAZOL/BIOMEP</t>
  </si>
  <si>
    <t>5286</t>
  </si>
  <si>
    <t>METRONIDAZOL/NISTATINA/FLUOCINOLONA/VAGITROL-V/HORMONA</t>
  </si>
  <si>
    <t>50 MG / 500 MG/ 100 000 UL</t>
  </si>
  <si>
    <t>5420</t>
  </si>
  <si>
    <t>MICONAZOL/MICONAZOL/APOTEX</t>
  </si>
  <si>
    <t>5421</t>
  </si>
  <si>
    <t>MINOCICLINA/MINOCIN/PFIZER</t>
  </si>
  <si>
    <t>4283</t>
  </si>
  <si>
    <t>MIRTAZAPINA/COMENTER /ASOFARMA</t>
  </si>
  <si>
    <t>4284</t>
  </si>
  <si>
    <t>5090</t>
  </si>
  <si>
    <t>MIRTAZAPINA/SEGMIR/ZYDUS</t>
  </si>
  <si>
    <t>4316</t>
  </si>
  <si>
    <t>MISOPROSTOL/CYRUX/SERRAL</t>
  </si>
  <si>
    <t>4018</t>
  </si>
  <si>
    <t xml:space="preserve">MODAFINILO/ADITRAL /ASOFARMA            </t>
  </si>
  <si>
    <t>4026</t>
  </si>
  <si>
    <t>MOMETASONA/ALEGORIA/PISA</t>
  </si>
  <si>
    <t>05%</t>
  </si>
  <si>
    <t>5543</t>
  </si>
  <si>
    <t>MOMETASONA/MEDAMESTROID/ADVAITA</t>
  </si>
  <si>
    <t>4812</t>
  </si>
  <si>
    <t>MONTELUKAST/MONTIPEDIA CR/PISA</t>
  </si>
  <si>
    <t>5101</t>
  </si>
  <si>
    <t>MONTELUKAST/SENOVITAL TABLETAS/SENOSIAIN</t>
  </si>
  <si>
    <t>5100</t>
  </si>
  <si>
    <t>4685</t>
  </si>
  <si>
    <t>MULTIVITAMINAS/LA FEMME/PROGELA</t>
  </si>
  <si>
    <t>5129</t>
  </si>
  <si>
    <t>MUPIROCINA/SINPEBAC/GROSSMAN</t>
  </si>
  <si>
    <t>Ungüento</t>
  </si>
  <si>
    <t>5544</t>
  </si>
  <si>
    <t>MYO-INOSITOL, A-LACTOALBÚMINA, ÁCIDO FÓLICO/ INOFOLIC HP/ EXELTIS</t>
  </si>
  <si>
    <t>4568</t>
  </si>
  <si>
    <t>NAFAZOLINA/GOTINAL PUMPSPRAY/CHINOIN</t>
  </si>
  <si>
    <t>4841</t>
  </si>
  <si>
    <t>NAFAZOLINA/HIPROMELOSA/NAPHACEL OFTENO/SOPHIA</t>
  </si>
  <si>
    <t>MG/ 5 MG</t>
  </si>
  <si>
    <t>4329</t>
  </si>
  <si>
    <t>NANDROLONA/DECA-DURABOLIN/ASPEN</t>
  </si>
  <si>
    <t>MG/1 ML</t>
  </si>
  <si>
    <t>4294</t>
  </si>
  <si>
    <t>NAPROXENO,CARISOPRODOL/CONTRAXEN/LIFERPAL</t>
  </si>
  <si>
    <t>MG/200 MG</t>
  </si>
  <si>
    <t>4388</t>
  </si>
  <si>
    <t>NAPROXENO/DOLXEN/MAVER</t>
  </si>
  <si>
    <t>4843</t>
  </si>
  <si>
    <t>NAPROXENO/NAPROXENO /AMSA</t>
  </si>
  <si>
    <t>4842</t>
  </si>
  <si>
    <t>NAPROXENO/NAPROXENO/NOVAG</t>
  </si>
  <si>
    <t>4181</t>
  </si>
  <si>
    <t>NAPROXENO/PARACETAMOL/BRUNADOL/BRULUART</t>
  </si>
  <si>
    <t>4321</t>
  </si>
  <si>
    <t>NAPROXENO/PARACETAMOL/DAFLOXEN F/LIOMONT</t>
  </si>
  <si>
    <t>MG/ 100 MG/ 5 ML</t>
  </si>
  <si>
    <t>4393</t>
  </si>
  <si>
    <t>NEBIVOLOL/DUBILA/ASOFARMA</t>
  </si>
  <si>
    <t>4744</t>
  </si>
  <si>
    <t>NEBIVOLOL/LOVIBON/MENARINI</t>
  </si>
  <si>
    <t>4991</t>
  </si>
  <si>
    <t>NEOMICINA/POLIMIXINA B/NISTATINA/POLYGYNAX/IFA CELTICS</t>
  </si>
  <si>
    <t>/35000/100000 UI</t>
  </si>
  <si>
    <t>4867</t>
  </si>
  <si>
    <t>NIFEDIPINO/NIFEDIPINO /ULTRA</t>
  </si>
  <si>
    <t>5423</t>
  </si>
  <si>
    <t>NIFUROXAZINA/AKABAR/CARNOT</t>
  </si>
  <si>
    <t>4441</t>
  </si>
  <si>
    <t>NIFUROXAZINA/ESKAPAR/ARMSTRONG</t>
  </si>
  <si>
    <t>4799</t>
  </si>
  <si>
    <t>NISTATINA/MICOSTATIN INFANTIL GOTAS/RECK-BEN</t>
  </si>
  <si>
    <t>4757</t>
  </si>
  <si>
    <t>NITROFURANTOINA/MACROFURIN /MAVI</t>
  </si>
  <si>
    <t>7089</t>
  </si>
  <si>
    <t>NIVOLUMAB/OPDIVO/BRISTOL MYERS SQUIBB</t>
  </si>
  <si>
    <t>7153</t>
  </si>
  <si>
    <t>Solucion Inyectable</t>
  </si>
  <si>
    <t>MG/10ML</t>
  </si>
  <si>
    <t>4533</t>
  </si>
  <si>
    <t>NORFENEFRINA/FRINVER/MAVER</t>
  </si>
  <si>
    <t>MG/ 24 ML</t>
  </si>
  <si>
    <t>4514</t>
  </si>
  <si>
    <t>OLANZAPINA/FONTANIVIO/PISA</t>
  </si>
  <si>
    <t>4913</t>
  </si>
  <si>
    <t>OLANZAPINA/OLANZAPINA/ULTRA</t>
  </si>
  <si>
    <t>4124</t>
  </si>
  <si>
    <t>OLMESARTAN/AMLODIPINO/HIDROCLOROTIAZIDA/AVIRENA/MENARINI</t>
  </si>
  <si>
    <t>MG/5 MG/12.5 MG</t>
  </si>
  <si>
    <t>4770</t>
  </si>
  <si>
    <t>OLMESARTAN/AMLODIPINO/MAXOPRESS/MENARINI</t>
  </si>
  <si>
    <t>MG/5 MG</t>
  </si>
  <si>
    <t>4609</t>
  </si>
  <si>
    <t>OLMESARTAN/HIDROCLOROTIAZIDA/ILTUX HCT/ASOFARMA</t>
  </si>
  <si>
    <t>5546</t>
  </si>
  <si>
    <t>OLMESARTAN,HIDROCLOROTIAZIDA/OPENVAS CO/MENARINI</t>
  </si>
  <si>
    <t>MG 12.5MG</t>
  </si>
  <si>
    <t>4924</t>
  </si>
  <si>
    <t>OLMESARTAN/HIDROCLOROTIAZIDA/OPENVAS CO/MENARINI</t>
  </si>
  <si>
    <t>4922</t>
  </si>
  <si>
    <t>OLMESARTAN/OPENVAS/MENARINI</t>
  </si>
  <si>
    <t>4923</t>
  </si>
  <si>
    <t>4611</t>
  </si>
  <si>
    <t>OLOPATADINA/IMBALZA/GRIN</t>
  </si>
  <si>
    <t>.2%</t>
  </si>
  <si>
    <t>4949</t>
  </si>
  <si>
    <t>OLOPATADINA/PATANOL/ALCON</t>
  </si>
  <si>
    <t>.1%</t>
  </si>
  <si>
    <t>5242</t>
  </si>
  <si>
    <t>OMEGA 3/VITAMINAS Y MINERALES/TRANSVITAL/EXELTIS</t>
  </si>
  <si>
    <t>4914</t>
  </si>
  <si>
    <t>OMEPRAZOL INYECTABLE /AMSA</t>
  </si>
  <si>
    <t>MG 10 ML</t>
  </si>
  <si>
    <t>4245</t>
  </si>
  <si>
    <t>OMEPRAZOL/CIZOLE/VICTORY</t>
  </si>
  <si>
    <t>4934</t>
  </si>
  <si>
    <t>OSELTAMIVIR/OSELTAMIVIR/ALPHARMA</t>
  </si>
  <si>
    <t>5095</t>
  </si>
  <si>
    <t>OSELTAMIVIR/SELTAFERON /LIOMONT</t>
  </si>
  <si>
    <t>5127</t>
  </si>
  <si>
    <t>OXCARBAZEPINA/SINFONIL/MAVER</t>
  </si>
  <si>
    <t>5261</t>
  </si>
  <si>
    <t>OXCARBAZEPINA/TRILEPTAL /NOVARTIS</t>
  </si>
  <si>
    <t>5203</t>
  </si>
  <si>
    <t>OXIBUTININA/TAVOR CR/ASOFARMA</t>
  </si>
  <si>
    <t>5202</t>
  </si>
  <si>
    <t>OXIBUTININA/TAVOR/ASOFARMA</t>
  </si>
  <si>
    <t>5070</t>
  </si>
  <si>
    <t>OXIDO DE ZINC/ROSATIL/NOVAG</t>
  </si>
  <si>
    <t>4277</t>
  </si>
  <si>
    <t>OXIMETAZOLINA /COLLIFRIN INFANTIL /COLLINS</t>
  </si>
  <si>
    <t>4276</t>
  </si>
  <si>
    <t>OXIMETAZOLINA/COLLIFRIN ADULTO/COLLINS</t>
  </si>
  <si>
    <t>7098</t>
  </si>
  <si>
    <t>PACLITAXEL UNIDO A ALBUMINA/ABRAXUS/CELGENE</t>
  </si>
  <si>
    <t>5548</t>
  </si>
  <si>
    <t>PANCREATINA / DIMETICONA/ EXTRACTO BILIS BUEY/ZIMETON/SONS</t>
  </si>
  <si>
    <t>MG / 50MG / 40MG</t>
  </si>
  <si>
    <t>4304</t>
  </si>
  <si>
    <t>PANCREATINA/CREON/ABBOTT</t>
  </si>
  <si>
    <t>4994</t>
  </si>
  <si>
    <t>PANTOPRAZOL/POPRAM/AMSA</t>
  </si>
  <si>
    <t>5038</t>
  </si>
  <si>
    <t>PARACETAMOL /QUITADOL/BIOMEP</t>
  </si>
  <si>
    <t>4947</t>
  </si>
  <si>
    <t>PARACETAMOL/ACETIF/NOVAG</t>
  </si>
  <si>
    <t>5089</t>
  </si>
  <si>
    <t>PARACETAMOL/CAFEINA/SEDALMERCK MAX/MERCK</t>
  </si>
  <si>
    <t>MG/65 MG</t>
  </si>
  <si>
    <t>5189</t>
  </si>
  <si>
    <t>PARACETAMOL/CLORZOXAZONA/TAFIROL FLEX/ASOFARMA</t>
  </si>
  <si>
    <t>MG/250 MG</t>
  </si>
  <si>
    <t>5188</t>
  </si>
  <si>
    <t>PARACETAMOL/DICLOFENACO /TAFIROL AC/ASOFARMA</t>
  </si>
  <si>
    <t>4882</t>
  </si>
  <si>
    <t>PARACETAMOL/ORFENADRINA/NORFLEX PLUS/MORE PHARMA</t>
  </si>
  <si>
    <t>MG/35 MG</t>
  </si>
  <si>
    <t>4995</t>
  </si>
  <si>
    <t>PARACETAMOL/PORTEM/BRULUART</t>
  </si>
  <si>
    <t>5187</t>
  </si>
  <si>
    <t>PARACETAMOL/TAFIROL /ASOFARMA</t>
  </si>
  <si>
    <t>5215</t>
  </si>
  <si>
    <t>PARACETAMOL/TEMPRA FORTE/RECK-BEN</t>
  </si>
  <si>
    <t>5216</t>
  </si>
  <si>
    <t>PARACETAMOL/TEMPRA GOTAS/RECK-BEN</t>
  </si>
  <si>
    <t>5082</t>
  </si>
  <si>
    <t>PARACETAMOL,TRAMADOL/SALPIFAR DT/PISA</t>
  </si>
  <si>
    <t>.5 MG/325 MG</t>
  </si>
  <si>
    <t>5276</t>
  </si>
  <si>
    <t>PARACETAMOL/TYLENOL/JANSSEN</t>
  </si>
  <si>
    <t>.2 G/ 100 ML</t>
  </si>
  <si>
    <t>4988</t>
  </si>
  <si>
    <t>PARGEVERINA/CLONIXINATO DE LISINA/PLIDAN COMPUESTO/WESERPHARMA</t>
  </si>
  <si>
    <t>4986</t>
  </si>
  <si>
    <t>PARGEVERINA/PLIDAN/WESERPHARMA</t>
  </si>
  <si>
    <t>4233</t>
  </si>
  <si>
    <t>PAROXETINA/CHIPTEN/PISA</t>
  </si>
  <si>
    <t>4645</t>
  </si>
  <si>
    <t>PAROXETINA/IXICROL/NOVAG</t>
  </si>
  <si>
    <t>4948</t>
  </si>
  <si>
    <t>PAROXETINA/PAROXETINA /AMSA</t>
  </si>
  <si>
    <t>7168</t>
  </si>
  <si>
    <t>PEGFILGRASTIM/NEULASTIM OBI/AMGEN</t>
  </si>
  <si>
    <t>JERINGA</t>
  </si>
  <si>
    <t>MG/0.6 ML</t>
  </si>
  <si>
    <t xml:space="preserve">DISTRIBUIDOR ESPECIALIZADA DE MEDICAMENTOS S.A. DE C.V. </t>
  </si>
  <si>
    <t>7103</t>
  </si>
  <si>
    <t>PEMBROLIZUMAB /KEYTRUDA /MSD</t>
  </si>
  <si>
    <t>MG/4ML</t>
  </si>
  <si>
    <t>7147</t>
  </si>
  <si>
    <t>PEMETREXED/ALIMTA/LILLY</t>
  </si>
  <si>
    <t>5425</t>
  </si>
  <si>
    <t>PENTOXIFILINA/PENTOXIFILINA/AMSA</t>
  </si>
  <si>
    <t>5550</t>
  </si>
  <si>
    <t>PERINDOPRIL,INDAPAMIDA,AMLODIPINO/TRIPLIXAM/BECKMAN</t>
  </si>
  <si>
    <t>/1.25/5MG</t>
  </si>
  <si>
    <t>4143</t>
  </si>
  <si>
    <t>PEROXIDO DE BENZOILO/BENZAC AC/GALDERMA</t>
  </si>
  <si>
    <t>4144</t>
  </si>
  <si>
    <t xml:space="preserve">PEROXIDO DE BENZOILO/BENZAC AC/GALDERMA </t>
  </si>
  <si>
    <t>4073</t>
  </si>
  <si>
    <t>PICOSULFATO DE SODIO/ANARA/CHINOIN</t>
  </si>
  <si>
    <t>.5 MG/ML</t>
  </si>
  <si>
    <t>4561</t>
  </si>
  <si>
    <t>PIOGLITAZONA/GLITACAR-1/LIOMONT</t>
  </si>
  <si>
    <t>5551</t>
  </si>
  <si>
    <t>PIOGLITAZONA/PIOGLITAZONA/ULTRA</t>
  </si>
  <si>
    <t>4320</t>
  </si>
  <si>
    <t>PIPERIDOLATO/DACTIL OB/SANOFI</t>
  </si>
  <si>
    <t>5426</t>
  </si>
  <si>
    <t>PIPERIDOLATO/GESTIL/IFA CELTICS</t>
  </si>
  <si>
    <t>4873</t>
  </si>
  <si>
    <t>PIRACETAM/NOOTROPIL/UCB</t>
  </si>
  <si>
    <t>G/ 5 ML</t>
  </si>
  <si>
    <t>4872</t>
  </si>
  <si>
    <t>4663</t>
  </si>
  <si>
    <t>PIRFENIDONA/KITOSCELL LP/CELL PHARMA</t>
  </si>
  <si>
    <t>5133</t>
  </si>
  <si>
    <t>PIRITIONATO DE ZINC/SKIN-CAP/DERMACEUTICAL</t>
  </si>
  <si>
    <t>5060</t>
  </si>
  <si>
    <t>PIROXICAM/RIPOX/BIOMEP</t>
  </si>
  <si>
    <t>4886</t>
  </si>
  <si>
    <t>PLANTAGO/NOVAGON/NOVAG</t>
  </si>
  <si>
    <t>5023</t>
  </si>
  <si>
    <t>POLICRESULENO\CINOCAINA/PROCTOACID/TAKEDA</t>
  </si>
  <si>
    <t>G/ 1 G / 100G</t>
  </si>
  <si>
    <t>5183</t>
  </si>
  <si>
    <t>POLIETILENGLICOL 400/PROPILENGLICOL/HIDROXIPROPIL GUAR/ÁCIDO BÓRICO/CLORURO DE (CALCIO-MAGNESIO-POTASIO-SODIO-ZINC)/POLYQUAD/SYSTANE COMPLETE/ALCON</t>
  </si>
  <si>
    <t>.001 %</t>
  </si>
  <si>
    <t>5185</t>
  </si>
  <si>
    <t>POLIETILENGLICOL 400/PROPILENGLICOL/HIDROXIPROPIL GUAR/ÁCIDO BÓRICO/CLORURO DE (CALCIO-MAGNESIO-POTASIO-SODIO-ZINC)/POLYQUAD/SYSTANE ULTRA /ALCON</t>
  </si>
  <si>
    <t>.4%/0.3%/0.001%</t>
  </si>
  <si>
    <t>5182</t>
  </si>
  <si>
    <t>POLIETILENGLICOL 400/PROPILENGLICOL/HIDROXIPROPIL GUAR/ÁCIDO BÓRICO/CLORURO DE (CALCIO-MAGNESIO-POTASIO-SODIO-ZINC)/POLYQUAD/SYSTANE/ALCON</t>
  </si>
  <si>
    <t>5184</t>
  </si>
  <si>
    <t>POLIETILENGLICOL 400/PROPILENGLICOL/SYSTANE GEL GOTAS/ALCON</t>
  </si>
  <si>
    <t>.4%/0.3%</t>
  </si>
  <si>
    <t>4003</t>
  </si>
  <si>
    <t>POLIVITAMINAS/ACD POLIVITAMINAS NEONATOS/PSICOFARMA</t>
  </si>
  <si>
    <t>4016</t>
  </si>
  <si>
    <t>POLIVITAMINAS/ADEVIT INFANTIL/NATUREX</t>
  </si>
  <si>
    <t>5066</t>
  </si>
  <si>
    <t>POLIVITAMINAS/ROCAVIT/VITAE</t>
  </si>
  <si>
    <t>4779</t>
  </si>
  <si>
    <t>PRAMIPEXOL/MEPIMER/PISA</t>
  </si>
  <si>
    <t>4778</t>
  </si>
  <si>
    <t>4802</t>
  </si>
  <si>
    <t>PRAZOSIN/MINIPRES/PFIZER</t>
  </si>
  <si>
    <t>4803</t>
  </si>
  <si>
    <t>5553</t>
  </si>
  <si>
    <t>PREDNISOLONA/NISOLVER/MAVER</t>
  </si>
  <si>
    <t>5145</t>
  </si>
  <si>
    <t>PREDNISOLONA/SOPHIPREN/SOPHIA</t>
  </si>
  <si>
    <t>5013</t>
  </si>
  <si>
    <t>PREDNISOLONA/SULFACETAMIDA/PREMID/GRIN</t>
  </si>
  <si>
    <t>4405</t>
  </si>
  <si>
    <t>PREDNISONA/EDNAPRON /GRIN</t>
  </si>
  <si>
    <t>4790</t>
  </si>
  <si>
    <t>PREDNISONA/METICORTEN/ASPEN</t>
  </si>
  <si>
    <t>4789</t>
  </si>
  <si>
    <t>4884</t>
  </si>
  <si>
    <t>PREDNISONA/NOSIPREN/COLLINS</t>
  </si>
  <si>
    <t>4883</t>
  </si>
  <si>
    <t>5006</t>
  </si>
  <si>
    <t>PREGABALINA/PREGABALINA/AMSA</t>
  </si>
  <si>
    <t>5005</t>
  </si>
  <si>
    <t>PREGABALINA/PREGABALINA/ULTRA</t>
  </si>
  <si>
    <t>5007</t>
  </si>
  <si>
    <t>5019</t>
  </si>
  <si>
    <t>PREGABALINA/PRIKUL/ASOFARMA</t>
  </si>
  <si>
    <t>5427</t>
  </si>
  <si>
    <t>PREGABALINA,TRAMADOL/LOBUXAL/SILANES</t>
  </si>
  <si>
    <t>5428</t>
  </si>
  <si>
    <t>5014</t>
  </si>
  <si>
    <t>PRESERVATIVOS/PRESERVATIVOS/OASIS</t>
  </si>
  <si>
    <t>PIEZA</t>
  </si>
  <si>
    <t>5554</t>
  </si>
  <si>
    <t>PROBIOTICOS,VITAMINAS,MINERALES/DINAFORT/COLUMBIA</t>
  </si>
  <si>
    <t>4554</t>
  </si>
  <si>
    <t>PROGESTERONA/GESLUTIN /ASOFARMA</t>
  </si>
  <si>
    <t>4553</t>
  </si>
  <si>
    <t>PROGESTERONA/GESLUTIN/ASOFARMA</t>
  </si>
  <si>
    <t>4552</t>
  </si>
  <si>
    <t>5011</t>
  </si>
  <si>
    <t>PROGESTERONA/PREMASTAN/BESINS HEALTHCARE</t>
  </si>
  <si>
    <t>4880</t>
  </si>
  <si>
    <t>PROPAFENONA/NORFENON/ABBOTT</t>
  </si>
  <si>
    <t>4879</t>
  </si>
  <si>
    <t>4129</t>
  </si>
  <si>
    <t>PROPIONATO DE FLUTICASONA/AYTUGRE NS/CHINOIN</t>
  </si>
  <si>
    <t>5186</t>
  </si>
  <si>
    <t>PROPIONATO DE HALOBETASOL/TABITRAL/GLENMARCK</t>
  </si>
  <si>
    <t>.05 %</t>
  </si>
  <si>
    <t>5555</t>
  </si>
  <si>
    <t>QUETIAPINA/QUETIAPINA/CAMBER</t>
  </si>
  <si>
    <t>5556</t>
  </si>
  <si>
    <t>QUETIAPINA/QUETIAPINA/ULTRA</t>
  </si>
  <si>
    <t>5041</t>
  </si>
  <si>
    <t>QUETIAPINA/RAYAR/PSICOFARMA</t>
  </si>
  <si>
    <t>5224</t>
  </si>
  <si>
    <t>QUETIAPINA/TIM ASF XR /ASOFARMA</t>
  </si>
  <si>
    <t>4410</t>
  </si>
  <si>
    <t>RALOXIFENO/EILEN/IFA CELTICS</t>
  </si>
  <si>
    <t>5267</t>
  </si>
  <si>
    <t>RAMIPRIL/TRITACE/SANFER</t>
  </si>
  <si>
    <t>5298</t>
  </si>
  <si>
    <t>RAMIPRIL/VENESDEN/RAAM</t>
  </si>
  <si>
    <t>5321</t>
  </si>
  <si>
    <t>RHODIOLA ROSEA/VITANCO/SCHWABE PHARMA</t>
  </si>
  <si>
    <t>4723</t>
  </si>
  <si>
    <t>RISPERIDONA/LIMBIK/PSICOFARMA</t>
  </si>
  <si>
    <t>5557</t>
  </si>
  <si>
    <t>RISPERIDONA/RESKISOF/PISA</t>
  </si>
  <si>
    <t>5429</t>
  </si>
  <si>
    <t>RISPERIDONA/RISPERDAL/JANSSEN</t>
  </si>
  <si>
    <t>5061</t>
  </si>
  <si>
    <t>5430</t>
  </si>
  <si>
    <t>RIVAROXABAN/LOVENTRAX/SANOFI</t>
  </si>
  <si>
    <t>5432</t>
  </si>
  <si>
    <t>5431</t>
  </si>
  <si>
    <t>4459</t>
  </si>
  <si>
    <t>RIVASTIGMINA/EXELON/NOVARTIS</t>
  </si>
  <si>
    <t>5069</t>
  </si>
  <si>
    <t>ROPIVACAINA/ROPICONEST/PISA</t>
  </si>
  <si>
    <t>4306</t>
  </si>
  <si>
    <t>ROSUVASTATINA/CRESTOR/ASTRA ZENECA</t>
  </si>
  <si>
    <t>5254</t>
  </si>
  <si>
    <t>ROSUVASTATINA/EZETIMIBA/TREZETE/SILANES</t>
  </si>
  <si>
    <t>5064</t>
  </si>
  <si>
    <t>ROSUVASTATINA/ROBOTEK/PISA</t>
  </si>
  <si>
    <t>5071</t>
  </si>
  <si>
    <t>ROSUVASTATINA/ROSUVASTATINA/ALPHARMA</t>
  </si>
  <si>
    <t>5558</t>
  </si>
  <si>
    <t>ROSUVASTATINA/ROSUVASTATINA/AMSA</t>
  </si>
  <si>
    <t>4425</t>
  </si>
  <si>
    <t>SACUBITRILO/VALSARTAN/ENTRESTO/NOVARTIS</t>
  </si>
  <si>
    <t>4424</t>
  </si>
  <si>
    <t>5303</t>
  </si>
  <si>
    <t>SALBUTAMOL/VENTOLIN/GLAXOSMITHKLINE</t>
  </si>
  <si>
    <t>Suspensión Para Inhalación</t>
  </si>
  <si>
    <t>5109</t>
  </si>
  <si>
    <t>SALMETEROL/FLUTICASONA/SERETIDE DISKUS/GLAXOSMITHKLINE</t>
  </si>
  <si>
    <t>MCG/100 MCG</t>
  </si>
  <si>
    <t>5110</t>
  </si>
  <si>
    <t>SALMETEROL/FLUTICASONA/SERETIDE EVOHALER/GLAXOSMITHKLINE</t>
  </si>
  <si>
    <t>MCG/ 125 MCG</t>
  </si>
  <si>
    <t>4675</t>
  </si>
  <si>
    <t>SAXAGLIPTINA/METFORMINA/KOMBIGLYZE XR/ABBOTT</t>
  </si>
  <si>
    <t>4865</t>
  </si>
  <si>
    <t>SELEGILINA/NIAR/ABBOTT</t>
  </si>
  <si>
    <t>5098</t>
  </si>
  <si>
    <t>SENOSIDOS/SENOSIDOS A-B/KENER</t>
  </si>
  <si>
    <t>5433</t>
  </si>
  <si>
    <t>SERRATIOPEPTIDASA/DANZEN/HORMONA</t>
  </si>
  <si>
    <t>5434</t>
  </si>
  <si>
    <t>4009</t>
  </si>
  <si>
    <t>SERTRALINA/ACORTRAL/ACCORD</t>
  </si>
  <si>
    <t>4703</t>
  </si>
  <si>
    <t>SILDENAFIL/LERK/WESERPHARMA</t>
  </si>
  <si>
    <t>4768</t>
  </si>
  <si>
    <t>SILDENAFIL/MAXIFORT/DEGORTS/CHEMICAL</t>
  </si>
  <si>
    <t>5126</t>
  </si>
  <si>
    <t>SIMVASTATINA/SIMLO/VICTORY</t>
  </si>
  <si>
    <t>5559</t>
  </si>
  <si>
    <t>SITAGLIPTINA/METFORMINA/JANUMET/MSD</t>
  </si>
  <si>
    <t>MG/850 MG</t>
  </si>
  <si>
    <t>4646</t>
  </si>
  <si>
    <t>5309</t>
  </si>
  <si>
    <t xml:space="preserve">SOLIFENACINA/VESICARE /ASOFARMA            </t>
  </si>
  <si>
    <t>5308</t>
  </si>
  <si>
    <t>5560</t>
  </si>
  <si>
    <t>SOLUCIÓN ANTISÉPTICA/MICRODACYN/SANFER</t>
  </si>
  <si>
    <t>SOLUCIÓN ANTISEPTICA</t>
  </si>
  <si>
    <t>5378</t>
  </si>
  <si>
    <t>SOMATROPINA/SAIZEN/MERCK</t>
  </si>
  <si>
    <t>5148</t>
  </si>
  <si>
    <t>SOYA POLIVINILPIRROLIDONA/SOYALOID/LAKESIDE</t>
  </si>
  <si>
    <t>SOBRE</t>
  </si>
  <si>
    <t>5160</t>
  </si>
  <si>
    <t>SUCRALFATO/SUCRALFATO/ULTRA</t>
  </si>
  <si>
    <t>5435</t>
  </si>
  <si>
    <t>SUCRALFATO/UNIVAL/EXEA</t>
  </si>
  <si>
    <t>G/5ML</t>
  </si>
  <si>
    <t>4134</t>
  </si>
  <si>
    <t>SULFAMETOXAZOL/TRIMETOPRIMA/BACTRIM F/WESERPHARMA</t>
  </si>
  <si>
    <t>MG/160 MG</t>
  </si>
  <si>
    <t>4133</t>
  </si>
  <si>
    <t>SULFAMETOXAZOL/TRIMETOPRIMA/BACTRIM/WESERPHARMA</t>
  </si>
  <si>
    <t>4132</t>
  </si>
  <si>
    <t>MG/40 MG</t>
  </si>
  <si>
    <t>4131</t>
  </si>
  <si>
    <t>SULFASALAZINA/AZULFIDINA/PFIZER</t>
  </si>
  <si>
    <t>5201</t>
  </si>
  <si>
    <t>SULFATO FERROSO Y ÁCIDO FOLICO/TARDYFERON FOL/PIERRE FABRE</t>
  </si>
  <si>
    <t>MG/0.350 MG</t>
  </si>
  <si>
    <t>5561</t>
  </si>
  <si>
    <t>SULFATO FERROSO/FER-IN-SOL/SIEGFRIED RHEIN</t>
  </si>
  <si>
    <t>5311</t>
  </si>
  <si>
    <t>SULODEXIDA/VESSEL DUE-F/ALFASIGMA</t>
  </si>
  <si>
    <t>LRU</t>
  </si>
  <si>
    <t>4422</t>
  </si>
  <si>
    <t>SUPLEMENTO ALIMENTICIO/ENSURE LIQUIDO/ABBOTT</t>
  </si>
  <si>
    <t>4421</t>
  </si>
  <si>
    <t>SUPLEMENTO ALIMENTICIO/ENSURE POLVO/ABBOTT</t>
  </si>
  <si>
    <t>4562</t>
  </si>
  <si>
    <t>SUPLEMENTO ALIMENTICIO/GLUCERNA/ABBOTT</t>
  </si>
  <si>
    <t>5562</t>
  </si>
  <si>
    <t>TACROLIMUS/PROGRAF/ASOFARMA</t>
  </si>
  <si>
    <t>4068</t>
  </si>
  <si>
    <t>TAMSULOSINA/AMZUVAG/NOVAG</t>
  </si>
  <si>
    <t>.4 MG</t>
  </si>
  <si>
    <t>5198</t>
  </si>
  <si>
    <t>TAMSULOSINA/TAMSULOSINA /SANOFI</t>
  </si>
  <si>
    <t>4940</t>
  </si>
  <si>
    <t>TAPENTADOL/PALEXIA RETARD/GRUNENTHAL</t>
  </si>
  <si>
    <t>5212</t>
  </si>
  <si>
    <t>TELMISARTAN/TELARTEQ/PISA</t>
  </si>
  <si>
    <t>5211</t>
  </si>
  <si>
    <t>5573</t>
  </si>
  <si>
    <t>TELMISARTAN/TELMISARTAN/AMSA</t>
  </si>
  <si>
    <t>5213</t>
  </si>
  <si>
    <t>5393</t>
  </si>
  <si>
    <t>TERBINAFINA/ERBITRAX/LOEFFLER</t>
  </si>
  <si>
    <t>4516</t>
  </si>
  <si>
    <t>TERIPARATIDA/FORTEO/LILLY</t>
  </si>
  <si>
    <t>Pluma</t>
  </si>
  <si>
    <t>ML (250MCG/ML)</t>
  </si>
  <si>
    <t>4347</t>
  </si>
  <si>
    <t>TESTOSTERONA/ESTRADIOL/DESPAMEN/CARNOT</t>
  </si>
  <si>
    <t>5147</t>
  </si>
  <si>
    <t>TESTOSTERONA/SOSTENON/ASPEN</t>
  </si>
  <si>
    <t>5200</t>
  </si>
  <si>
    <t>TIAMAZOL/TAPAZOL/SIEGFRIED RHEIN</t>
  </si>
  <si>
    <t>4136</t>
  </si>
  <si>
    <t>TIAMINA/ RIBOFLAVINA/PIRIDOXINA/CIANOCOBALAMINA/ÁCIDO FÓLICO/ÁCIDO ASCÓRBICO/INOSITOL/RUTINA/BEDOYECTA CAPSULAS /GROSSMAN</t>
  </si>
  <si>
    <t>.118 MG/ 5 MG/ 12.155 MG/1.8 MG/100 MG/ 5 MG/ 0.5 MG</t>
  </si>
  <si>
    <t>4077</t>
  </si>
  <si>
    <t>TIAMINA/PIRIDOXINA/CIANOCOBALAMINA (COMPLEJO B)/HIERRO/ANEREX/CARNOT</t>
  </si>
  <si>
    <t>.15 MG/16.060 MG/48.300 MCG/1.0435 G</t>
  </si>
  <si>
    <t>4860</t>
  </si>
  <si>
    <t>TIAMINA/PIRIDOXINA/CIANOCOBALAMINA/NEUROBION/MERCK</t>
  </si>
  <si>
    <t xml:space="preserve"> MG/ 5 MG/ 50 MCG</t>
  </si>
  <si>
    <t>5565</t>
  </si>
  <si>
    <t>TIAMINA,PIRODIXINA,CIANOCOBALAMINA,DEXKETOPROFENO/VELIAN B/SILANES</t>
  </si>
  <si>
    <t>MG/50MG/0.50MG/25MG</t>
  </si>
  <si>
    <t>4729</t>
  </si>
  <si>
    <t>TIBOLONA/LISERTIL/SERRAL</t>
  </si>
  <si>
    <t>5115</t>
  </si>
  <si>
    <t>TIMOLOL/SHEMOL/GRIN</t>
  </si>
  <si>
    <t>0.5%</t>
  </si>
  <si>
    <t>5151</t>
  </si>
  <si>
    <t>TIOTROPIO/OLODATEROL/SPIOLTO RESPIMAT/BOEHRINGER INGELHEIM</t>
  </si>
  <si>
    <t>.226 MG/ 0.226 MG</t>
  </si>
  <si>
    <t>4903</t>
  </si>
  <si>
    <t>TIROXINA/TRIYODOTIRONINA/NOVOTIRAL/MERCK</t>
  </si>
  <si>
    <t>/20 MCG</t>
  </si>
  <si>
    <t>5132</t>
  </si>
  <si>
    <t>TIZANIDINA/SIRDALUD/NOVARTIS</t>
  </si>
  <si>
    <t>4911</t>
  </si>
  <si>
    <t>TOBRAMICINA/DEXAMETASONA/OBRYDEX/GRIN</t>
  </si>
  <si>
    <t>4910</t>
  </si>
  <si>
    <t>TOBRAMICINA/OBRY/GRIN</t>
  </si>
  <si>
    <t>5246</t>
  </si>
  <si>
    <t>TOBRAMICINA/TRAZIL/SOPHIA</t>
  </si>
  <si>
    <t>7122</t>
  </si>
  <si>
    <t>TOFACITINIB/XELJANZ/PFIZER</t>
  </si>
  <si>
    <t>4829</t>
  </si>
  <si>
    <t>TOLPERISONA/PARACETAMOL/MYDOCALM A/CHINOIN</t>
  </si>
  <si>
    <t>5228</t>
  </si>
  <si>
    <t>TOLTERODINA/TOLTERODINA/ULTRA</t>
  </si>
  <si>
    <t>4466</t>
  </si>
  <si>
    <t>TOPIRAMATO /EXPLIGA XR/STENDHAL</t>
  </si>
  <si>
    <t>5567</t>
  </si>
  <si>
    <t>TOPIRAMATO/EXPLIGA XR/STENDHAL</t>
  </si>
  <si>
    <t>4834</t>
  </si>
  <si>
    <t>TOPIRAMATO/NABIAN-K/IFA CELTICS</t>
  </si>
  <si>
    <t>5229</t>
  </si>
  <si>
    <t>TOPIRAMATO/TOPIRAMATO/ULTRA</t>
  </si>
  <si>
    <t>7166</t>
  </si>
  <si>
    <t>TOXINA BOTULINICA TIPO A/BOTOX/ABBVIE</t>
  </si>
  <si>
    <t>4017</t>
  </si>
  <si>
    <t>TRAMADOL/ADIOLOL/SBL PHARMACEUTICALS</t>
  </si>
  <si>
    <t>5159</t>
  </si>
  <si>
    <t>TRAMADOL,PARACETAMOL/STRENDUO /ABBOTT</t>
  </si>
  <si>
    <t>5239</t>
  </si>
  <si>
    <t>TRAMADOL/TRAMADOL/AMSA</t>
  </si>
  <si>
    <t>5243</t>
  </si>
  <si>
    <t>TRAVOPROST/TRAVATAN/ALCON</t>
  </si>
  <si>
    <t>0.00004</t>
  </si>
  <si>
    <t>4574</t>
  </si>
  <si>
    <t>TRIAZOLAM/HALCION/PFIZER</t>
  </si>
  <si>
    <t>4715</t>
  </si>
  <si>
    <t>TRIMEBUTINA/LIBERTRIM/CARNOT</t>
  </si>
  <si>
    <t>.6 G</t>
  </si>
  <si>
    <t>4200</t>
  </si>
  <si>
    <t>TRINITRATO DE GLICERILO/CARDINIT/ABBOTT</t>
  </si>
  <si>
    <t>7126</t>
  </si>
  <si>
    <t>TRIPTORELINA/PAMORELIN/ASOFARMA</t>
  </si>
  <si>
    <t>4642</t>
  </si>
  <si>
    <t>TRITICUM VULGARE/ITALDERMOL/ITALMEX</t>
  </si>
  <si>
    <t>5206</t>
  </si>
  <si>
    <t>TROXERUTINA/TEBOVEN/SCHWABE PHARMA</t>
  </si>
  <si>
    <t>4853</t>
  </si>
  <si>
    <t>VALERIANA OFFICINALIS/NEOLAIKAN/SCHWABE PHARMA</t>
  </si>
  <si>
    <t>4115</t>
  </si>
  <si>
    <t>VALPROATO DE MAGNESIO/ATEMPERATOR/ARMSTRONG</t>
  </si>
  <si>
    <t>4312</t>
  </si>
  <si>
    <t>VALPROATO DE MAGNESIO/CRIAM LP/PSICOFARMA</t>
  </si>
  <si>
    <t>4307</t>
  </si>
  <si>
    <t>VALPROATO DE MAGNESIO/CRIAM/PSICOFARMA</t>
  </si>
  <si>
    <t>5288</t>
  </si>
  <si>
    <t>VALPROATO DE MAGNESIO/VALPROATO DE MAGNESIO/ALPHARMA</t>
  </si>
  <si>
    <t>4408</t>
  </si>
  <si>
    <t>VALPROATO SEMISODICO/EDORAME SEM/PISA</t>
  </si>
  <si>
    <t>4430</t>
  </si>
  <si>
    <t>VALPROATO SEMISODICO/EPIVAL /ABBOTT</t>
  </si>
  <si>
    <t>4433</t>
  </si>
  <si>
    <t>VALPROATO SEMISODICO/EPIVAL ER            /ABBOTT</t>
  </si>
  <si>
    <t>4432</t>
  </si>
  <si>
    <t>VALPROATO SEMISODICO/EPIVAL ER  /ABBOTT</t>
  </si>
  <si>
    <t>4377</t>
  </si>
  <si>
    <t>VALSARTAN/DIOVAN/NOVARTIS</t>
  </si>
  <si>
    <t>4463</t>
  </si>
  <si>
    <t>VALSARTAN/HIDROCLOROTIAZIDA/AMLODIPINO/EXFORGE HCT 160/NOVARTIS</t>
  </si>
  <si>
    <t>MG/ 160 MG/ 12.5 MG</t>
  </si>
  <si>
    <t>4464</t>
  </si>
  <si>
    <t>VALSARTAN/HIDROCLOROTIAZIDA/AMLODIPINO/EXFORGE HCT 320/NOVARTIS</t>
  </si>
  <si>
    <t>MG/ 320 MG/ 25MG</t>
  </si>
  <si>
    <t>4270</t>
  </si>
  <si>
    <t>VALSARTAN,HIDROCLOROTIAZIDA/CO DIOVAN/NOVARTIS</t>
  </si>
  <si>
    <t>5569</t>
  </si>
  <si>
    <t>VALSARTÁN/VESALVER/MAVER</t>
  </si>
  <si>
    <t>4772</t>
  </si>
  <si>
    <t>VENLAFAXINA/MAZDA/PISA</t>
  </si>
  <si>
    <t>5301</t>
  </si>
  <si>
    <t>VENLAFAXINA/VENLAFAXINA/AMSA</t>
  </si>
  <si>
    <t>5305</t>
  </si>
  <si>
    <t>VERAPAMILO/VEPILTAX/TECNOFARMA</t>
  </si>
  <si>
    <t>4545</t>
  </si>
  <si>
    <t>VILDAGLIPTINA/GALVUS/NOVARTIS</t>
  </si>
  <si>
    <t>4547</t>
  </si>
  <si>
    <t>VILDAGLIPTINA,METFORMINA/GALVUS MET/NOVARTIS</t>
  </si>
  <si>
    <t>MG/ 1000 MG</t>
  </si>
  <si>
    <t>4546</t>
  </si>
  <si>
    <t>MG /500 MG</t>
  </si>
  <si>
    <t>5571</t>
  </si>
  <si>
    <t>VILDAGLIPTINA,METFORMINA/ULTRA</t>
  </si>
  <si>
    <t>5570</t>
  </si>
  <si>
    <t>MG/ 850 MG</t>
  </si>
  <si>
    <t>5055</t>
  </si>
  <si>
    <t>VITAMINA E/REVITARE/GELPHARMA</t>
  </si>
  <si>
    <t>5438</t>
  </si>
  <si>
    <t>VITAMINAS Y MINERALES/PREVITA MOM/IFA CELTICS</t>
  </si>
  <si>
    <t>7152</t>
  </si>
  <si>
    <t>VORTIOXETINA/BRINTELLIX/LUNDBECK</t>
  </si>
  <si>
    <t>5572</t>
  </si>
  <si>
    <t>XARELTO/RIVAROXABAN/BAYER</t>
  </si>
  <si>
    <t>4203</t>
  </si>
  <si>
    <t>ZOLMITRIPTANO/CARIMPA/PISA</t>
  </si>
  <si>
    <t>4885</t>
  </si>
  <si>
    <t>ZOLPIDEM/NOTIX/PSICOFARMA</t>
  </si>
  <si>
    <t>Instituto Municipal de Pensiones</t>
  </si>
  <si>
    <t>Auxiliares de Cuentas del 01 al 30 de junio de 2024</t>
  </si>
  <si>
    <t>TOTALES</t>
  </si>
  <si>
    <t>02 FF 1401</t>
  </si>
  <si>
    <t>05 FF 1402</t>
  </si>
  <si>
    <t>AGUILAR ARMENDARIZ MARIA GUADALUPE</t>
  </si>
  <si>
    <t xml:space="preserve">APDAM S.A. DE C.V.  </t>
  </si>
  <si>
    <t xml:space="preserve">BEACON HEALTH AND TECHNOLOGY SOLUTIONS SAPI DE CV </t>
  </si>
  <si>
    <t xml:space="preserve">CARMEN LETICIA MAYORGA BACA </t>
  </si>
  <si>
    <t>COMERCIAL KESIDE S.A. DE C.V.</t>
  </si>
  <si>
    <t xml:space="preserve">CORPORATIVO PROFESIONAL INSAAT S.A. de C.V. </t>
  </si>
  <si>
    <t>DISTRIBUCION ESPECIALIZADA DE MEDICAMENTOS S.A. DE C.V.</t>
  </si>
  <si>
    <t>DISTRIBUIDOR DE FARMACIAS Y HOSPITALES SA DE CV</t>
  </si>
  <si>
    <t xml:space="preserve">FARMACEUTICOS MAYPO S.A. DE C.V. </t>
  </si>
  <si>
    <t>FARMACIA SAN MARTIN RX</t>
  </si>
  <si>
    <t>FARMACIAS DISFARH SA DE CV</t>
  </si>
  <si>
    <t xml:space="preserve">FLOR MARIA SOTO LIMA  </t>
  </si>
  <si>
    <t xml:space="preserve">GRUPO 2RG MEDICAL SA DE CV </t>
  </si>
  <si>
    <t>MEDICAL LABS DEL NORTE S DE RL DE CV</t>
  </si>
  <si>
    <t>OMAR RICARDO TERRAZAS RAMOS</t>
  </si>
  <si>
    <t xml:space="preserve">OPERADORA MARTA S.A.DE C.V </t>
  </si>
  <si>
    <t xml:space="preserve">PHARMA TYCSA S.A. DE C.V. </t>
  </si>
  <si>
    <t xml:space="preserve">REX FARMA, S.A. DE C.V.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</si>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</sst>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  <numFmt numFmtId="166" formatCode="&quot;$&quot;#,##0.00"/>
    <numFmt numFmtId="167" formatCode="_(\$* #,##0.00_);_(\$* \(#,##0.00\);_(\$* &quot;-&quot;??_);_(@_)"/>
  </numFmts>
  <fonts count="3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0"/>
      <color indexed="8"/>
      <name val="Arial"/>
    </font>
    <font>
      <sz val="7"/>
      <color indexed="8"/>
      <name val="Arial"/>
    </font>
    <font>
      <b/>
      <sz val="9"/>
      <color indexed="8"/>
      <name val="Arial"/>
    </font>
    <font>
      <b/>
      <sz val="6.5"/>
      <color indexed="8"/>
      <name val="Arial"/>
    </font>
    <font>
      <sz val="7"/>
      <color indexed="10"/>
      <name val="Arial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b/>
      <sz val="9"/>
      <color indexed="8"/>
      <name val="Arial"/>
      <family val="2"/>
    </font>
    <font>
      <b/>
      <sz val="6.5"/>
      <color indexed="8"/>
      <name val="Arial"/>
      <family val="2"/>
    </font>
    <font>
      <b/>
      <sz val="18"/>
      <color theme="1"/>
      <name val="Aptos Narrow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b/>
      <i/>
      <sz val="11"/>
      <color theme="1"/>
      <name val="Aptos Narrow"/>
      <family val="2"/>
      <scheme val="minor"/>
    </font>
  </fonts>
  <fills count="4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CC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167" fontId="28" fillId="0" borderId="0"/>
    <xf numFmtId="0" fontId="1" fillId="0" borderId="0"/>
  </cellStyleXfs>
  <cellXfs count="96">
    <xf numFmtId="0" fontId="0" fillId="0" borderId="0" xfId="0"/>
    <xf numFmtId="0" fontId="0" fillId="33" borderId="0" xfId="0" applyFill="1"/>
    <xf numFmtId="0" fontId="0" fillId="35" borderId="0" xfId="0" applyFill="1"/>
    <xf numFmtId="0" fontId="0" fillId="0" borderId="11" xfId="0" applyBorder="1" applyAlignment="1">
      <alignment horizontal="center"/>
    </xf>
    <xf numFmtId="7" fontId="0" fillId="0" borderId="11" xfId="0" applyNumberFormat="1" applyBorder="1" applyAlignment="1">
      <alignment horizontal="center"/>
    </xf>
    <xf numFmtId="0" fontId="21" fillId="0" borderId="0" xfId="0" applyFont="1" applyAlignment="1">
      <alignment horizontal="left" vertical="top" wrapText="1"/>
    </xf>
    <xf numFmtId="0" fontId="20" fillId="0" borderId="0" xfId="0" applyFont="1" applyAlignment="1">
      <alignment horizontal="right" wrapText="1"/>
    </xf>
    <xf numFmtId="0" fontId="0" fillId="33" borderId="11" xfId="0" applyFill="1" applyBorder="1" applyAlignment="1">
      <alignment horizontal="center"/>
    </xf>
    <xf numFmtId="0" fontId="0" fillId="34" borderId="11" xfId="0" applyFill="1" applyBorder="1" applyAlignment="1">
      <alignment horizontal="center"/>
    </xf>
    <xf numFmtId="0" fontId="0" fillId="39" borderId="11" xfId="0" applyFill="1" applyBorder="1" applyAlignment="1">
      <alignment horizontal="center"/>
    </xf>
    <xf numFmtId="0" fontId="0" fillId="38" borderId="11" xfId="0" applyFill="1" applyBorder="1" applyAlignment="1">
      <alignment horizontal="center"/>
    </xf>
    <xf numFmtId="0" fontId="0" fillId="36" borderId="11" xfId="0" applyFill="1" applyBorder="1" applyAlignment="1">
      <alignment horizontal="center"/>
    </xf>
    <xf numFmtId="0" fontId="0" fillId="35" borderId="11" xfId="0" applyFill="1" applyBorder="1" applyAlignment="1">
      <alignment horizontal="center"/>
    </xf>
    <xf numFmtId="0" fontId="19" fillId="0" borderId="0" xfId="0" applyFont="1" applyAlignment="1">
      <alignment horizontal="left" vertical="top" wrapText="1"/>
    </xf>
    <xf numFmtId="0" fontId="19" fillId="33" borderId="0" xfId="0" applyFont="1" applyFill="1" applyAlignment="1">
      <alignment horizontal="left" vertical="top" wrapText="1"/>
    </xf>
    <xf numFmtId="7" fontId="19" fillId="0" borderId="0" xfId="0" applyNumberFormat="1" applyFont="1" applyAlignment="1">
      <alignment horizontal="right" wrapText="1"/>
    </xf>
    <xf numFmtId="7" fontId="22" fillId="0" borderId="0" xfId="0" applyNumberFormat="1" applyFont="1" applyAlignment="1">
      <alignment horizontal="right" wrapText="1"/>
    </xf>
    <xf numFmtId="0" fontId="19" fillId="34" borderId="0" xfId="0" applyFont="1" applyFill="1" applyAlignment="1">
      <alignment horizontal="left" vertical="top" wrapText="1"/>
    </xf>
    <xf numFmtId="0" fontId="19" fillId="35" borderId="0" xfId="0" applyFont="1" applyFill="1" applyAlignment="1">
      <alignment horizontal="left" vertical="top" wrapText="1"/>
    </xf>
    <xf numFmtId="0" fontId="19" fillId="36" borderId="0" xfId="0" applyFont="1" applyFill="1" applyAlignment="1">
      <alignment horizontal="left" vertical="top" wrapText="1"/>
    </xf>
    <xf numFmtId="0" fontId="19" fillId="39" borderId="0" xfId="0" applyFont="1" applyFill="1" applyAlignment="1">
      <alignment horizontal="left" vertical="top" wrapText="1"/>
    </xf>
    <xf numFmtId="0" fontId="19" fillId="37" borderId="0" xfId="0" applyFont="1" applyFill="1" applyAlignment="1">
      <alignment horizontal="left" vertical="top" wrapText="1"/>
    </xf>
    <xf numFmtId="0" fontId="19" fillId="38" borderId="0" xfId="0" applyFont="1" applyFill="1" applyAlignment="1">
      <alignment horizontal="left" vertical="top" wrapText="1"/>
    </xf>
    <xf numFmtId="0" fontId="18" fillId="0" borderId="0" xfId="0" applyFont="1" applyAlignment="1">
      <alignment horizontal="right" wrapText="1"/>
    </xf>
    <xf numFmtId="39" fontId="20" fillId="0" borderId="10" xfId="0" applyNumberFormat="1" applyFont="1" applyBorder="1" applyAlignment="1">
      <alignment horizontal="right" wrapText="1"/>
    </xf>
    <xf numFmtId="166" fontId="0" fillId="0" borderId="0" xfId="0" applyNumberFormat="1"/>
    <xf numFmtId="2" fontId="23" fillId="0" borderId="0" xfId="0" applyNumberFormat="1" applyFont="1" applyAlignment="1">
      <alignment horizontal="center" wrapText="1"/>
    </xf>
    <xf numFmtId="8" fontId="23" fillId="0" borderId="0" xfId="0" applyNumberFormat="1" applyFont="1" applyAlignment="1">
      <alignment horizontal="right" wrapText="1"/>
    </xf>
    <xf numFmtId="2" fontId="23" fillId="0" borderId="0" xfId="0" applyNumberFormat="1" applyFont="1" applyAlignment="1">
      <alignment horizontal="right" wrapText="1"/>
    </xf>
    <xf numFmtId="2" fontId="0" fillId="0" borderId="0" xfId="0" applyNumberFormat="1"/>
    <xf numFmtId="2" fontId="0" fillId="40" borderId="0" xfId="0" applyNumberFormat="1" applyFill="1"/>
    <xf numFmtId="2" fontId="0" fillId="34" borderId="0" xfId="0" applyNumberFormat="1" applyFill="1"/>
    <xf numFmtId="2" fontId="0" fillId="0" borderId="12" xfId="0" applyNumberFormat="1" applyBorder="1" applyAlignment="1">
      <alignment horizontal="center"/>
    </xf>
    <xf numFmtId="2" fontId="24" fillId="33" borderId="0" xfId="0" applyNumberFormat="1" applyFont="1" applyFill="1" applyAlignment="1">
      <alignment horizontal="center" vertical="top" wrapText="1"/>
    </xf>
    <xf numFmtId="8" fontId="24" fillId="41" borderId="0" xfId="0" applyNumberFormat="1" applyFont="1" applyFill="1" applyAlignment="1">
      <alignment horizontal="right" wrapText="1"/>
    </xf>
    <xf numFmtId="2" fontId="24" fillId="41" borderId="0" xfId="0" applyNumberFormat="1" applyFont="1" applyFill="1" applyAlignment="1">
      <alignment horizontal="right" wrapText="1"/>
    </xf>
    <xf numFmtId="2" fontId="0" fillId="0" borderId="10" xfId="0" applyNumberFormat="1" applyBorder="1" applyAlignment="1">
      <alignment horizontal="center"/>
    </xf>
    <xf numFmtId="2" fontId="24" fillId="0" borderId="0" xfId="0" applyNumberFormat="1" applyFont="1" applyAlignment="1">
      <alignment horizontal="center" vertical="top" wrapText="1"/>
    </xf>
    <xf numFmtId="8" fontId="24" fillId="34" borderId="0" xfId="0" applyNumberFormat="1" applyFont="1" applyFill="1" applyAlignment="1">
      <alignment horizontal="right" wrapText="1"/>
    </xf>
    <xf numFmtId="2" fontId="24" fillId="34" borderId="0" xfId="0" applyNumberFormat="1" applyFont="1" applyFill="1" applyAlignment="1">
      <alignment horizontal="right" wrapText="1"/>
    </xf>
    <xf numFmtId="2" fontId="0" fillId="0" borderId="0" xfId="0" applyNumberFormat="1" applyAlignment="1">
      <alignment horizontal="center"/>
    </xf>
    <xf numFmtId="8" fontId="24" fillId="42" borderId="0" xfId="0" applyNumberFormat="1" applyFont="1" applyFill="1" applyAlignment="1">
      <alignment horizontal="right" wrapText="1"/>
    </xf>
    <xf numFmtId="2" fontId="24" fillId="42" borderId="0" xfId="0" applyNumberFormat="1" applyFont="1" applyFill="1" applyAlignment="1">
      <alignment horizontal="right" wrapText="1"/>
    </xf>
    <xf numFmtId="8" fontId="0" fillId="0" borderId="0" xfId="0" applyNumberFormat="1"/>
    <xf numFmtId="8" fontId="24" fillId="36" borderId="0" xfId="0" applyNumberFormat="1" applyFont="1" applyFill="1" applyAlignment="1">
      <alignment horizontal="right" wrapText="1"/>
    </xf>
    <xf numFmtId="2" fontId="24" fillId="36" borderId="0" xfId="0" applyNumberFormat="1" applyFont="1" applyFill="1" applyAlignment="1">
      <alignment horizontal="right" wrapText="1"/>
    </xf>
    <xf numFmtId="2" fontId="24" fillId="0" borderId="0" xfId="0" applyNumberFormat="1" applyFont="1" applyAlignment="1">
      <alignment vertical="top" wrapText="1"/>
    </xf>
    <xf numFmtId="8" fontId="24" fillId="43" borderId="0" xfId="0" applyNumberFormat="1" applyFont="1" applyFill="1" applyAlignment="1">
      <alignment horizontal="right" wrapText="1"/>
    </xf>
    <xf numFmtId="2" fontId="24" fillId="43" borderId="0" xfId="0" applyNumberFormat="1" applyFont="1" applyFill="1" applyAlignment="1">
      <alignment horizontal="right" wrapText="1"/>
    </xf>
    <xf numFmtId="2" fontId="24" fillId="0" borderId="0" xfId="0" applyNumberFormat="1" applyFont="1" applyAlignment="1">
      <alignment wrapText="1"/>
    </xf>
    <xf numFmtId="8" fontId="24" fillId="0" borderId="0" xfId="0" applyNumberFormat="1" applyFont="1" applyAlignment="1">
      <alignment horizontal="right" wrapText="1"/>
    </xf>
    <xf numFmtId="2" fontId="24" fillId="0" borderId="0" xfId="0" applyNumberFormat="1" applyFont="1" applyAlignment="1">
      <alignment horizontal="right" wrapText="1"/>
    </xf>
    <xf numFmtId="2" fontId="23" fillId="0" borderId="0" xfId="0" applyNumberFormat="1" applyFont="1" applyAlignment="1">
      <alignment wrapText="1"/>
    </xf>
    <xf numFmtId="8" fontId="24" fillId="35" borderId="0" xfId="0" applyNumberFormat="1" applyFont="1" applyFill="1" applyAlignment="1">
      <alignment horizontal="right" wrapText="1"/>
    </xf>
    <xf numFmtId="2" fontId="24" fillId="35" borderId="0" xfId="0" applyNumberFormat="1" applyFont="1" applyFill="1" applyAlignment="1">
      <alignment horizontal="right" wrapText="1"/>
    </xf>
    <xf numFmtId="2" fontId="25" fillId="0" borderId="0" xfId="0" applyNumberFormat="1" applyFont="1" applyAlignment="1">
      <alignment horizontal="left" vertical="center" wrapText="1"/>
    </xf>
    <xf numFmtId="2" fontId="25" fillId="0" borderId="12" xfId="0" applyNumberFormat="1" applyFont="1" applyBorder="1" applyAlignment="1">
      <alignment horizontal="center" vertical="center" wrapText="1"/>
    </xf>
    <xf numFmtId="2" fontId="26" fillId="0" borderId="0" xfId="0" applyNumberFormat="1" applyFont="1" applyAlignment="1">
      <alignment horizontal="left" vertical="top" wrapText="1"/>
    </xf>
    <xf numFmtId="2" fontId="26" fillId="0" borderId="0" xfId="0" applyNumberFormat="1" applyFont="1" applyAlignment="1">
      <alignment horizontal="left" vertical="top" wrapText="1"/>
    </xf>
    <xf numFmtId="2" fontId="25" fillId="0" borderId="0" xfId="0" applyNumberFormat="1" applyFont="1" applyAlignment="1">
      <alignment horizontal="right" wrapText="1"/>
    </xf>
    <xf numFmtId="2" fontId="24" fillId="0" borderId="0" xfId="0" applyNumberFormat="1" applyFont="1" applyAlignment="1">
      <alignment horizontal="left" vertical="top" wrapText="1"/>
    </xf>
    <xf numFmtId="8" fontId="24" fillId="44" borderId="0" xfId="0" applyNumberFormat="1" applyFont="1" applyFill="1" applyAlignment="1">
      <alignment horizontal="right" wrapText="1"/>
    </xf>
    <xf numFmtId="2" fontId="24" fillId="44" borderId="0" xfId="0" applyNumberFormat="1" applyFont="1" applyFill="1" applyAlignment="1">
      <alignment horizontal="right" wrapText="1"/>
    </xf>
    <xf numFmtId="2" fontId="25" fillId="0" borderId="10" xfId="0" applyNumberFormat="1" applyFont="1" applyBorder="1" applyAlignment="1">
      <alignment horizontal="center" wrapText="1"/>
    </xf>
    <xf numFmtId="4" fontId="25" fillId="0" borderId="10" xfId="0" applyNumberFormat="1" applyFont="1" applyBorder="1" applyAlignment="1">
      <alignment horizontal="center" wrapText="1"/>
    </xf>
    <xf numFmtId="0" fontId="0" fillId="0" borderId="13" xfId="0" applyBorder="1" applyAlignment="1">
      <alignment horizontal="center"/>
    </xf>
    <xf numFmtId="166" fontId="0" fillId="0" borderId="11" xfId="0" applyNumberFormat="1" applyBorder="1" applyAlignment="1">
      <alignment horizontal="center"/>
    </xf>
    <xf numFmtId="7" fontId="27" fillId="0" borderId="13" xfId="0" applyNumberFormat="1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0" fontId="13" fillId="9" borderId="0" xfId="18" applyFont="1" applyAlignment="1">
      <alignment horizontal="center" vertical="center" wrapText="1"/>
    </xf>
    <xf numFmtId="0" fontId="13" fillId="9" borderId="0" xfId="18" applyNumberFormat="1" applyFont="1" applyAlignment="1">
      <alignment horizontal="center" vertical="center" wrapText="1"/>
    </xf>
    <xf numFmtId="0" fontId="13" fillId="9" borderId="0" xfId="18" applyFont="1" applyAlignment="1">
      <alignment horizontal="center" vertical="center"/>
    </xf>
    <xf numFmtId="0" fontId="17" fillId="9" borderId="0" xfId="18" applyAlignment="1">
      <alignment horizontal="center" vertical="center"/>
    </xf>
    <xf numFmtId="49" fontId="28" fillId="0" borderId="0" xfId="42" applyNumberFormat="1" applyAlignment="1">
      <alignment horizontal="center" vertical="center"/>
    </xf>
    <xf numFmtId="3" fontId="28" fillId="0" borderId="0" xfId="42" applyNumberFormat="1" applyAlignment="1">
      <alignment horizontal="center" vertical="center"/>
    </xf>
    <xf numFmtId="167" fontId="28" fillId="0" borderId="0" xfId="43"/>
    <xf numFmtId="0" fontId="28" fillId="0" borderId="0" xfId="42"/>
    <xf numFmtId="0" fontId="28" fillId="0" borderId="0" xfId="42" applyAlignment="1">
      <alignment horizontal="center" vertical="center"/>
    </xf>
    <xf numFmtId="17" fontId="28" fillId="0" borderId="0" xfId="42" applyNumberFormat="1"/>
    <xf numFmtId="0" fontId="29" fillId="45" borderId="0" xfId="44" applyFont="1" applyFill="1" applyAlignment="1">
      <alignment horizontal="center"/>
    </xf>
    <xf numFmtId="0" fontId="29" fillId="0" borderId="0" xfId="44" applyFont="1" applyAlignment="1">
      <alignment horizontal="center"/>
    </xf>
    <xf numFmtId="0" fontId="30" fillId="0" borderId="0" xfId="42" applyFont="1"/>
    <xf numFmtId="0" fontId="29" fillId="46" borderId="11" xfId="44" applyFont="1" applyFill="1" applyBorder="1" applyAlignment="1">
      <alignment horizontal="center"/>
    </xf>
    <xf numFmtId="0" fontId="16" fillId="46" borderId="11" xfId="44" applyFont="1" applyFill="1" applyBorder="1" applyAlignment="1">
      <alignment horizontal="center"/>
    </xf>
    <xf numFmtId="0" fontId="1" fillId="0" borderId="0" xfId="44"/>
    <xf numFmtId="44" fontId="31" fillId="41" borderId="11" xfId="42" applyNumberFormat="1" applyFont="1" applyFill="1" applyBorder="1" applyAlignment="1">
      <alignment horizontal="center"/>
    </xf>
    <xf numFmtId="44" fontId="32" fillId="47" borderId="11" xfId="42" applyNumberFormat="1" applyFont="1" applyFill="1" applyBorder="1" applyAlignment="1">
      <alignment horizontal="center"/>
    </xf>
    <xf numFmtId="0" fontId="1" fillId="0" borderId="11" xfId="44" applyBorder="1"/>
    <xf numFmtId="44" fontId="1" fillId="0" borderId="11" xfId="44" applyNumberFormat="1" applyBorder="1" applyAlignment="1">
      <alignment horizontal="center"/>
    </xf>
    <xf numFmtId="44" fontId="30" fillId="0" borderId="11" xfId="42" applyNumberFormat="1" applyFont="1" applyBorder="1" applyAlignment="1">
      <alignment horizontal="right" wrapText="1"/>
    </xf>
    <xf numFmtId="44" fontId="31" fillId="0" borderId="11" xfId="42" applyNumberFormat="1" applyFont="1" applyBorder="1" applyAlignment="1">
      <alignment horizontal="center"/>
    </xf>
    <xf numFmtId="44" fontId="29" fillId="0" borderId="0" xfId="42" applyNumberFormat="1" applyFont="1"/>
    <xf numFmtId="44" fontId="28" fillId="0" borderId="0" xfId="42" applyNumberFormat="1"/>
    <xf numFmtId="0" fontId="24" fillId="0" borderId="0" xfId="42" applyFont="1" applyAlignment="1">
      <alignment vertical="top" wrapText="1"/>
    </xf>
    <xf numFmtId="0" fontId="33" fillId="0" borderId="0" xfId="44" applyFont="1" applyAlignment="1">
      <alignment horizontal="right"/>
    </xf>
    <xf numFmtId="0" fontId="29" fillId="0" borderId="0" xfId="42" applyFont="1"/>
  </cellXfs>
  <cellStyles count="4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 2" xfId="43" xr:uid="{697CDB91-1C36-4754-AD20-908683A3B337}"/>
    <cellStyle name="Neutral" xfId="8" builtinId="28" customBuiltin="1"/>
    <cellStyle name="Normal" xfId="0" builtinId="0"/>
    <cellStyle name="Normal 2" xfId="42" xr:uid="{AD43050F-DEEB-4FCF-B042-567C4664FEDC}"/>
    <cellStyle name="Normal 3 2" xfId="44" xr:uid="{243CE657-54FF-4073-BEA4-AB3A9C560CA1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6C6D5-4D1A-4A48-98F1-7EFB301D64BF}">
  <dimension ref="A1:S298"/>
  <sheetViews>
    <sheetView topLeftCell="A7" workbookViewId="0">
      <selection activeCell="M13" sqref="M13"/>
    </sheetView>
  </sheetViews>
  <sheetFormatPr baseColWidth="10" defaultRowHeight="28.2" customHeight="1" x14ac:dyDescent="0.3"/>
  <cols>
    <col min="1" max="2" width="2.5546875" customWidth="1"/>
    <col min="3" max="3" width="15.21875" customWidth="1"/>
    <col min="4" max="4" width="5.109375" customWidth="1"/>
    <col min="5" max="5" width="7.6640625" customWidth="1"/>
    <col min="6" max="6" width="2.5546875" customWidth="1"/>
    <col min="7" max="7" width="12.6640625" customWidth="1"/>
    <col min="8" max="8" width="11.6640625" customWidth="1"/>
    <col min="9" max="9" width="2.6640625" customWidth="1"/>
    <col min="10" max="10" width="7.6640625" customWidth="1"/>
    <col min="19" max="19" width="17.44140625" customWidth="1"/>
  </cols>
  <sheetData>
    <row r="1" spans="1:19" ht="28.2" customHeight="1" x14ac:dyDescent="0.3">
      <c r="A1" s="5"/>
      <c r="B1" s="5"/>
      <c r="C1" s="5" t="s">
        <v>0</v>
      </c>
      <c r="D1" s="5"/>
      <c r="E1" s="5"/>
      <c r="F1" s="5"/>
      <c r="G1" s="5"/>
      <c r="H1" s="5"/>
      <c r="I1" s="6" t="s">
        <v>1</v>
      </c>
      <c r="J1" s="6"/>
    </row>
    <row r="2" spans="1:19" ht="28.2" customHeight="1" x14ac:dyDescent="0.3">
      <c r="A2" s="13"/>
      <c r="B2" s="13"/>
      <c r="C2" s="14" t="s">
        <v>2</v>
      </c>
      <c r="D2" s="14"/>
      <c r="E2" s="14"/>
      <c r="F2" s="14"/>
      <c r="G2" s="14"/>
      <c r="H2" s="14"/>
      <c r="I2" s="15">
        <v>9690.34</v>
      </c>
      <c r="J2" s="15"/>
      <c r="K2" s="25">
        <v>538.1</v>
      </c>
    </row>
    <row r="3" spans="1:19" ht="28.2" customHeight="1" x14ac:dyDescent="0.3">
      <c r="A3" s="13"/>
      <c r="B3" s="13"/>
      <c r="C3" s="14" t="s">
        <v>3</v>
      </c>
      <c r="D3" s="14"/>
      <c r="E3" s="14"/>
      <c r="F3" s="14"/>
      <c r="G3" s="14"/>
      <c r="H3" s="14"/>
      <c r="I3" s="15">
        <v>8532.2199999999993</v>
      </c>
      <c r="J3" s="15"/>
    </row>
    <row r="4" spans="1:19" ht="28.2" customHeight="1" x14ac:dyDescent="0.3">
      <c r="A4" s="13"/>
      <c r="B4" s="13"/>
      <c r="C4" s="14" t="s">
        <v>4</v>
      </c>
      <c r="D4" s="14"/>
      <c r="E4" s="14"/>
      <c r="F4" s="14"/>
      <c r="G4" s="14"/>
      <c r="H4" s="14"/>
      <c r="I4" s="15">
        <v>3325.33</v>
      </c>
      <c r="J4" s="15"/>
    </row>
    <row r="5" spans="1:19" ht="28.2" customHeight="1" x14ac:dyDescent="0.3">
      <c r="A5" s="13"/>
      <c r="B5" s="13"/>
      <c r="C5" s="14" t="s">
        <v>4</v>
      </c>
      <c r="D5" s="14"/>
      <c r="E5" s="14"/>
      <c r="F5" s="14"/>
      <c r="G5" s="14"/>
      <c r="H5" s="14"/>
      <c r="I5" s="15">
        <v>288.79000000000002</v>
      </c>
      <c r="J5" s="15"/>
      <c r="O5" s="7" t="s">
        <v>232</v>
      </c>
      <c r="P5" s="7"/>
      <c r="Q5" s="7"/>
      <c r="R5" s="4">
        <f>I2+I3+I4+I5+I6+I7+I8+I9+I10+I11+I12+I13+I14+I15+I16+I17+I18+I19+I20+I21+I22+I23+I24+I25+I26+I27+I28+I29+I30+I31+I32+I33+I34+I35+I36+I37+I38+I39+I40+I41+I42+I43+I44+I45+I46+I47+I48+I49+I50+I51+I52+I53+I54+I55+I56+I57+I58+I59+I60+I61+I62+I63+I64+I65+I66+I67+I68+I69+I70+I71+I72+I73+I74+I75+I76+I77+I78+I79+I80+I81+I82+I83+I84+I85+I86+I87+I88+I89+I90+I91+I92+I93+I94+I95+I96+I97+I98+I99+I100+I101+I102+I103+I104+I105+I106+I107+I108+I109+I110+I111+I112+I113+I114+I115+I116+I117+I118+I119+I120+I121+I122+I123+I124+I125+I126+I127+I128+I129+I130+I131+I132+I133+I134+I135+I136+I137+I138+I139+I140+I141+I142+I143+I144+I145+I147+I146+I148+I149+I150+I151+I152+I153+I154+I155+I156+I157+I158+I159+I160+I161+I162+I163+I164+I165+I166+I167+I168+I169+I170+I171+I172+I173+I174+I175+I176+I177+I178+I179+I180+I181+I182+I183+I184+I185+I186+I187+I188+I189+I190+I191+I192+I193+I194+I195+I196+I197+I198+I199+I200+I201+I202+I203+I204+I205+I206+I207+I208+I209+I210+I211+I212+I213+I214+I215+I216+I217+I218+I219+I220+I221+I222+I223+I224+I225+I226+I227+I228+I229+I230+I231+I232+I233+I234+I235+I236+I237+I238+I239+I240+I241+I242+I243+I244+I245+I246+I247+I248+I249+I250+I251+I252+I253+I254+I255+I256+I257+I258+I259+I260+I261+I262+I263+I264+I265+I266+I267+I268+I269+I270+I271+I277+I278+I279+I280+I283+I289+I290+I291+K2</f>
        <v>13171088.600000005</v>
      </c>
      <c r="S5" s="3"/>
    </row>
    <row r="6" spans="1:19" ht="28.2" customHeight="1" x14ac:dyDescent="0.3">
      <c r="A6" s="13"/>
      <c r="B6" s="13"/>
      <c r="C6" s="14" t="s">
        <v>5</v>
      </c>
      <c r="D6" s="14"/>
      <c r="E6" s="14"/>
      <c r="F6" s="14"/>
      <c r="G6" s="14"/>
      <c r="H6" s="14"/>
      <c r="I6" s="15">
        <v>288.79000000000002</v>
      </c>
      <c r="J6" s="15"/>
      <c r="O6" s="8" t="s">
        <v>233</v>
      </c>
      <c r="P6" s="8"/>
      <c r="Q6" s="8"/>
      <c r="R6" s="4">
        <f>I272+I273+I275+I282+I284+I285+I286+I293</f>
        <v>240012.52000000002</v>
      </c>
      <c r="S6" s="3"/>
    </row>
    <row r="7" spans="1:19" ht="28.2" customHeight="1" x14ac:dyDescent="0.3">
      <c r="A7" s="13"/>
      <c r="B7" s="13"/>
      <c r="C7" s="14" t="s">
        <v>6</v>
      </c>
      <c r="D7" s="14"/>
      <c r="E7" s="14"/>
      <c r="F7" s="14"/>
      <c r="G7" s="14"/>
      <c r="H7" s="14"/>
      <c r="I7" s="15">
        <v>5550.49</v>
      </c>
      <c r="J7" s="15"/>
      <c r="O7" s="9" t="s">
        <v>234</v>
      </c>
      <c r="P7" s="9"/>
      <c r="Q7" s="9"/>
      <c r="R7" s="4">
        <f>I287+I288+I281</f>
        <v>447086.88</v>
      </c>
      <c r="S7" s="3"/>
    </row>
    <row r="8" spans="1:19" ht="28.2" customHeight="1" x14ac:dyDescent="0.3">
      <c r="A8" s="13"/>
      <c r="B8" s="13"/>
      <c r="C8" s="14" t="s">
        <v>7</v>
      </c>
      <c r="D8" s="14"/>
      <c r="E8" s="14"/>
      <c r="F8" s="14"/>
      <c r="G8" s="14"/>
      <c r="H8" s="14"/>
      <c r="I8" s="15">
        <v>2064.98</v>
      </c>
      <c r="J8" s="15"/>
      <c r="O8" s="10" t="s">
        <v>235</v>
      </c>
      <c r="P8" s="10"/>
      <c r="Q8" s="10"/>
      <c r="R8" s="4">
        <f>I292</f>
        <v>89870</v>
      </c>
      <c r="S8" s="3"/>
    </row>
    <row r="9" spans="1:19" ht="28.2" customHeight="1" x14ac:dyDescent="0.3">
      <c r="A9" s="13"/>
      <c r="B9" s="13"/>
      <c r="C9" s="14" t="s">
        <v>7</v>
      </c>
      <c r="D9" s="14"/>
      <c r="E9" s="14"/>
      <c r="F9" s="14"/>
      <c r="G9" s="14"/>
      <c r="H9" s="14"/>
      <c r="I9" s="15">
        <v>866.38</v>
      </c>
      <c r="J9" s="15"/>
      <c r="O9" s="11" t="s">
        <v>236</v>
      </c>
      <c r="P9" s="11"/>
      <c r="Q9" s="11"/>
      <c r="R9" s="4">
        <f>I276+I294+I295</f>
        <v>1497637.76</v>
      </c>
      <c r="S9" s="3"/>
    </row>
    <row r="10" spans="1:19" ht="28.2" customHeight="1" x14ac:dyDescent="0.3">
      <c r="A10" s="13"/>
      <c r="B10" s="13"/>
      <c r="C10" s="14" t="s">
        <v>8</v>
      </c>
      <c r="D10" s="14"/>
      <c r="E10" s="14"/>
      <c r="F10" s="14"/>
      <c r="G10" s="14"/>
      <c r="H10" s="14"/>
      <c r="I10" s="15">
        <v>3708.4</v>
      </c>
      <c r="J10" s="15"/>
      <c r="O10" s="12" t="s">
        <v>237</v>
      </c>
      <c r="P10" s="12"/>
      <c r="Q10" s="12"/>
      <c r="R10" s="4">
        <f>I274</f>
        <v>120674.7</v>
      </c>
      <c r="S10" s="3"/>
    </row>
    <row r="11" spans="1:19" ht="28.2" customHeight="1" x14ac:dyDescent="0.3">
      <c r="A11" s="13"/>
      <c r="B11" s="13"/>
      <c r="C11" s="14" t="s">
        <v>9</v>
      </c>
      <c r="D11" s="14"/>
      <c r="E11" s="14"/>
      <c r="F11" s="14"/>
      <c r="G11" s="14"/>
      <c r="H11" s="14"/>
      <c r="I11" s="15">
        <v>2587.2399999999998</v>
      </c>
      <c r="J11" s="15"/>
      <c r="O11" s="3"/>
      <c r="P11" s="3"/>
      <c r="Q11" s="3"/>
      <c r="R11" s="4">
        <f>R5+R6+R7+R8+R9+R10</f>
        <v>15566370.460000005</v>
      </c>
      <c r="S11" s="3"/>
    </row>
    <row r="12" spans="1:19" ht="28.2" customHeight="1" x14ac:dyDescent="0.3">
      <c r="A12" s="13"/>
      <c r="B12" s="13"/>
      <c r="C12" s="14" t="s">
        <v>10</v>
      </c>
      <c r="D12" s="14"/>
      <c r="E12" s="14"/>
      <c r="F12" s="14"/>
      <c r="G12" s="14"/>
      <c r="H12" s="14"/>
      <c r="I12" s="15">
        <v>475.32</v>
      </c>
      <c r="J12" s="15"/>
      <c r="O12" s="3" t="s">
        <v>263</v>
      </c>
      <c r="P12" s="3"/>
      <c r="Q12" s="3"/>
      <c r="R12" s="66">
        <v>49997.7</v>
      </c>
      <c r="S12" s="66"/>
    </row>
    <row r="13" spans="1:19" ht="28.2" customHeight="1" x14ac:dyDescent="0.45">
      <c r="A13" s="13"/>
      <c r="B13" s="13"/>
      <c r="C13" s="14" t="s">
        <v>11</v>
      </c>
      <c r="D13" s="14"/>
      <c r="E13" s="14"/>
      <c r="F13" s="14"/>
      <c r="G13" s="14"/>
      <c r="H13" s="14"/>
      <c r="I13" s="15">
        <v>2877.69</v>
      </c>
      <c r="J13" s="15"/>
      <c r="O13" s="65" t="s">
        <v>264</v>
      </c>
      <c r="P13" s="65"/>
      <c r="Q13" s="65"/>
      <c r="R13" s="67">
        <f>R11+R12</f>
        <v>15616368.160000004</v>
      </c>
      <c r="S13" s="68"/>
    </row>
    <row r="14" spans="1:19" ht="28.2" customHeight="1" x14ac:dyDescent="0.3">
      <c r="A14" s="13"/>
      <c r="B14" s="13"/>
      <c r="C14" s="14" t="s">
        <v>12</v>
      </c>
      <c r="D14" s="14"/>
      <c r="E14" s="14"/>
      <c r="F14" s="14"/>
      <c r="G14" s="14"/>
      <c r="H14" s="14"/>
      <c r="I14" s="15">
        <v>8103.77</v>
      </c>
      <c r="J14" s="15"/>
    </row>
    <row r="15" spans="1:19" ht="28.2" customHeight="1" x14ac:dyDescent="0.3">
      <c r="A15" s="13"/>
      <c r="B15" s="13"/>
      <c r="C15" s="14" t="s">
        <v>12</v>
      </c>
      <c r="D15" s="14"/>
      <c r="E15" s="14"/>
      <c r="F15" s="14"/>
      <c r="G15" s="14"/>
      <c r="H15" s="14"/>
      <c r="I15" s="15">
        <v>821.73</v>
      </c>
      <c r="J15" s="15"/>
    </row>
    <row r="16" spans="1:19" ht="28.2" customHeight="1" x14ac:dyDescent="0.3">
      <c r="A16" s="13"/>
      <c r="B16" s="13"/>
      <c r="C16" s="14" t="s">
        <v>13</v>
      </c>
      <c r="D16" s="14"/>
      <c r="E16" s="14"/>
      <c r="F16" s="14"/>
      <c r="G16" s="14"/>
      <c r="H16" s="14"/>
      <c r="I16" s="15">
        <v>676</v>
      </c>
      <c r="J16" s="15"/>
    </row>
    <row r="17" spans="1:10" ht="28.2" customHeight="1" x14ac:dyDescent="0.3">
      <c r="A17" s="13"/>
      <c r="B17" s="13"/>
      <c r="C17" s="14" t="s">
        <v>14</v>
      </c>
      <c r="D17" s="14"/>
      <c r="E17" s="14"/>
      <c r="F17" s="14"/>
      <c r="G17" s="14"/>
      <c r="H17" s="14"/>
      <c r="I17" s="15">
        <v>6659.16</v>
      </c>
      <c r="J17" s="15"/>
    </row>
    <row r="18" spans="1:10" ht="28.2" customHeight="1" x14ac:dyDescent="0.3">
      <c r="A18" s="13"/>
      <c r="B18" s="13"/>
      <c r="C18" s="14" t="s">
        <v>14</v>
      </c>
      <c r="D18" s="14"/>
      <c r="E18" s="14"/>
      <c r="F18" s="14"/>
      <c r="G18" s="14"/>
      <c r="H18" s="14"/>
      <c r="I18" s="15">
        <v>288.79000000000002</v>
      </c>
      <c r="J18" s="15"/>
    </row>
    <row r="19" spans="1:10" ht="28.2" customHeight="1" x14ac:dyDescent="0.3">
      <c r="A19" s="13"/>
      <c r="B19" s="13"/>
      <c r="C19" s="14" t="s">
        <v>15</v>
      </c>
      <c r="D19" s="14"/>
      <c r="E19" s="14"/>
      <c r="F19" s="14"/>
      <c r="G19" s="14"/>
      <c r="H19" s="14"/>
      <c r="I19" s="15">
        <v>154.76</v>
      </c>
      <c r="J19" s="15"/>
    </row>
    <row r="20" spans="1:10" ht="28.2" customHeight="1" x14ac:dyDescent="0.3">
      <c r="A20" s="13"/>
      <c r="B20" s="13"/>
      <c r="C20" s="14" t="s">
        <v>16</v>
      </c>
      <c r="D20" s="14"/>
      <c r="E20" s="14"/>
      <c r="F20" s="14"/>
      <c r="G20" s="14"/>
      <c r="H20" s="14"/>
      <c r="I20" s="15">
        <v>1727.06</v>
      </c>
      <c r="J20" s="15"/>
    </row>
    <row r="21" spans="1:10" ht="28.2" customHeight="1" x14ac:dyDescent="0.3">
      <c r="A21" s="13"/>
      <c r="B21" s="13"/>
      <c r="C21" s="14" t="s">
        <v>16</v>
      </c>
      <c r="D21" s="14"/>
      <c r="E21" s="14"/>
      <c r="F21" s="14"/>
      <c r="G21" s="14"/>
      <c r="H21" s="14"/>
      <c r="I21" s="15">
        <v>577.59</v>
      </c>
      <c r="J21" s="15"/>
    </row>
    <row r="22" spans="1:10" ht="28.2" customHeight="1" x14ac:dyDescent="0.3">
      <c r="A22" s="13"/>
      <c r="B22" s="13"/>
      <c r="C22" s="14" t="s">
        <v>17</v>
      </c>
      <c r="D22" s="14"/>
      <c r="E22" s="14"/>
      <c r="F22" s="14"/>
      <c r="G22" s="14"/>
      <c r="H22" s="14"/>
      <c r="I22" s="15">
        <v>11334.74</v>
      </c>
      <c r="J22" s="15"/>
    </row>
    <row r="23" spans="1:10" ht="28.2" customHeight="1" x14ac:dyDescent="0.3">
      <c r="A23" s="13"/>
      <c r="B23" s="13"/>
      <c r="C23" s="14" t="s">
        <v>18</v>
      </c>
      <c r="D23" s="14"/>
      <c r="E23" s="14"/>
      <c r="F23" s="14"/>
      <c r="G23" s="14"/>
      <c r="H23" s="14"/>
      <c r="I23" s="15">
        <v>9200.4699999999993</v>
      </c>
      <c r="J23" s="15"/>
    </row>
    <row r="24" spans="1:10" ht="28.2" customHeight="1" x14ac:dyDescent="0.3">
      <c r="A24" s="13"/>
      <c r="B24" s="13"/>
      <c r="C24" s="14" t="s">
        <v>19</v>
      </c>
      <c r="D24" s="14"/>
      <c r="E24" s="14"/>
      <c r="F24" s="14"/>
      <c r="G24" s="14"/>
      <c r="H24" s="14"/>
      <c r="I24" s="15">
        <v>2563.1999999999998</v>
      </c>
      <c r="J24" s="15"/>
    </row>
    <row r="25" spans="1:10" ht="28.2" customHeight="1" x14ac:dyDescent="0.3">
      <c r="A25" s="13"/>
      <c r="B25" s="13"/>
      <c r="C25" s="14" t="s">
        <v>20</v>
      </c>
      <c r="D25" s="14"/>
      <c r="E25" s="14"/>
      <c r="F25" s="14"/>
      <c r="G25" s="14"/>
      <c r="H25" s="14"/>
      <c r="I25" s="15">
        <v>37815.58</v>
      </c>
      <c r="J25" s="15"/>
    </row>
    <row r="26" spans="1:10" ht="28.2" customHeight="1" x14ac:dyDescent="0.3">
      <c r="A26" s="13"/>
      <c r="B26" s="13"/>
      <c r="C26" s="14" t="s">
        <v>20</v>
      </c>
      <c r="D26" s="14"/>
      <c r="E26" s="14"/>
      <c r="F26" s="14"/>
      <c r="G26" s="14"/>
      <c r="H26" s="14"/>
      <c r="I26" s="15">
        <v>1155.17</v>
      </c>
      <c r="J26" s="15"/>
    </row>
    <row r="27" spans="1:10" ht="28.2" customHeight="1" x14ac:dyDescent="0.3">
      <c r="A27" s="13"/>
      <c r="B27" s="13"/>
      <c r="C27" s="14" t="s">
        <v>21</v>
      </c>
      <c r="D27" s="14"/>
      <c r="E27" s="14"/>
      <c r="F27" s="14"/>
      <c r="G27" s="14"/>
      <c r="H27" s="14"/>
      <c r="I27" s="15">
        <v>20097.599999999999</v>
      </c>
      <c r="J27" s="15"/>
    </row>
    <row r="28" spans="1:10" ht="28.2" customHeight="1" x14ac:dyDescent="0.3">
      <c r="A28" s="13"/>
      <c r="B28" s="13"/>
      <c r="C28" s="14" t="s">
        <v>22</v>
      </c>
      <c r="D28" s="14"/>
      <c r="E28" s="14"/>
      <c r="F28" s="14"/>
      <c r="G28" s="14"/>
      <c r="H28" s="14"/>
      <c r="I28" s="15">
        <v>19793.099999999999</v>
      </c>
      <c r="J28" s="15"/>
    </row>
    <row r="29" spans="1:10" ht="28.2" customHeight="1" x14ac:dyDescent="0.3">
      <c r="A29" s="13"/>
      <c r="B29" s="13"/>
      <c r="C29" s="14" t="s">
        <v>23</v>
      </c>
      <c r="D29" s="14"/>
      <c r="E29" s="14"/>
      <c r="F29" s="14"/>
      <c r="G29" s="14"/>
      <c r="H29" s="14"/>
      <c r="I29" s="15">
        <v>2134.6999999999998</v>
      </c>
      <c r="J29" s="15"/>
    </row>
    <row r="30" spans="1:10" ht="28.2" customHeight="1" x14ac:dyDescent="0.3">
      <c r="A30" s="13"/>
      <c r="B30" s="13"/>
      <c r="C30" s="14" t="s">
        <v>24</v>
      </c>
      <c r="D30" s="14"/>
      <c r="E30" s="14"/>
      <c r="F30" s="14"/>
      <c r="G30" s="14"/>
      <c r="H30" s="14"/>
      <c r="I30" s="15">
        <v>762.34</v>
      </c>
      <c r="J30" s="15"/>
    </row>
    <row r="31" spans="1:10" ht="28.2" customHeight="1" x14ac:dyDescent="0.3">
      <c r="A31" s="13"/>
      <c r="B31" s="13"/>
      <c r="C31" s="14" t="s">
        <v>25</v>
      </c>
      <c r="D31" s="14"/>
      <c r="E31" s="14"/>
      <c r="F31" s="14"/>
      <c r="G31" s="14"/>
      <c r="H31" s="14"/>
      <c r="I31" s="15">
        <v>3067.08</v>
      </c>
      <c r="J31" s="15"/>
    </row>
    <row r="32" spans="1:10" ht="28.2" customHeight="1" x14ac:dyDescent="0.3">
      <c r="A32" s="13"/>
      <c r="B32" s="13"/>
      <c r="C32" s="14" t="s">
        <v>26</v>
      </c>
      <c r="D32" s="14"/>
      <c r="E32" s="14"/>
      <c r="F32" s="14"/>
      <c r="G32" s="14"/>
      <c r="H32" s="14"/>
      <c r="I32" s="15">
        <v>3162.47</v>
      </c>
      <c r="J32" s="15"/>
    </row>
    <row r="33" spans="1:10" ht="28.2" customHeight="1" x14ac:dyDescent="0.3">
      <c r="A33" s="13"/>
      <c r="B33" s="13"/>
      <c r="C33" s="14" t="s">
        <v>26</v>
      </c>
      <c r="D33" s="14"/>
      <c r="E33" s="14"/>
      <c r="F33" s="14"/>
      <c r="G33" s="14"/>
      <c r="H33" s="14"/>
      <c r="I33" s="15">
        <v>393.97</v>
      </c>
      <c r="J33" s="15"/>
    </row>
    <row r="34" spans="1:10" ht="28.2" customHeight="1" x14ac:dyDescent="0.3">
      <c r="A34" s="13"/>
      <c r="B34" s="13"/>
      <c r="C34" s="14" t="s">
        <v>27</v>
      </c>
      <c r="D34" s="14"/>
      <c r="E34" s="14"/>
      <c r="F34" s="14"/>
      <c r="G34" s="14"/>
      <c r="H34" s="14"/>
      <c r="I34" s="15">
        <v>216.85</v>
      </c>
      <c r="J34" s="15"/>
    </row>
    <row r="35" spans="1:10" ht="28.2" customHeight="1" x14ac:dyDescent="0.3">
      <c r="A35" s="13"/>
      <c r="B35" s="13"/>
      <c r="C35" s="14" t="s">
        <v>28</v>
      </c>
      <c r="D35" s="14"/>
      <c r="E35" s="14"/>
      <c r="F35" s="14"/>
      <c r="G35" s="14"/>
      <c r="H35" s="14"/>
      <c r="I35" s="15">
        <v>2656.91</v>
      </c>
      <c r="J35" s="15"/>
    </row>
    <row r="36" spans="1:10" ht="28.2" customHeight="1" x14ac:dyDescent="0.3">
      <c r="A36" s="13"/>
      <c r="B36" s="13"/>
      <c r="C36" s="14" t="s">
        <v>29</v>
      </c>
      <c r="D36" s="14"/>
      <c r="E36" s="14"/>
      <c r="F36" s="14"/>
      <c r="G36" s="14"/>
      <c r="H36" s="14"/>
      <c r="I36" s="15">
        <v>2881.47</v>
      </c>
      <c r="J36" s="15"/>
    </row>
    <row r="37" spans="1:10" ht="28.2" customHeight="1" x14ac:dyDescent="0.3">
      <c r="A37" s="13"/>
      <c r="B37" s="13"/>
      <c r="C37" s="14" t="s">
        <v>30</v>
      </c>
      <c r="D37" s="14"/>
      <c r="E37" s="14"/>
      <c r="F37" s="14"/>
      <c r="G37" s="14"/>
      <c r="H37" s="14"/>
      <c r="I37" s="15">
        <v>507.34</v>
      </c>
      <c r="J37" s="15"/>
    </row>
    <row r="38" spans="1:10" ht="28.2" customHeight="1" x14ac:dyDescent="0.3">
      <c r="A38" s="13"/>
      <c r="B38" s="13"/>
      <c r="C38" s="14" t="s">
        <v>31</v>
      </c>
      <c r="D38" s="14"/>
      <c r="E38" s="14"/>
      <c r="F38" s="14"/>
      <c r="G38" s="14"/>
      <c r="H38" s="14"/>
      <c r="I38" s="15">
        <v>1669.37</v>
      </c>
      <c r="J38" s="15"/>
    </row>
    <row r="39" spans="1:10" ht="28.2" customHeight="1" x14ac:dyDescent="0.3">
      <c r="A39" s="13"/>
      <c r="B39" s="13"/>
      <c r="C39" s="14" t="s">
        <v>32</v>
      </c>
      <c r="D39" s="14"/>
      <c r="E39" s="14"/>
      <c r="F39" s="14"/>
      <c r="G39" s="14"/>
      <c r="H39" s="14"/>
      <c r="I39" s="15">
        <v>418.07</v>
      </c>
      <c r="J39" s="15"/>
    </row>
    <row r="40" spans="1:10" ht="28.2" customHeight="1" x14ac:dyDescent="0.3">
      <c r="A40" s="13"/>
      <c r="B40" s="13"/>
      <c r="C40" s="14" t="s">
        <v>33</v>
      </c>
      <c r="D40" s="14"/>
      <c r="E40" s="14"/>
      <c r="F40" s="14"/>
      <c r="G40" s="14"/>
      <c r="H40" s="14"/>
      <c r="I40" s="15">
        <v>328.15</v>
      </c>
      <c r="J40" s="15"/>
    </row>
    <row r="41" spans="1:10" ht="28.2" customHeight="1" x14ac:dyDescent="0.3">
      <c r="A41" s="13"/>
      <c r="B41" s="13"/>
      <c r="C41" s="14" t="s">
        <v>34</v>
      </c>
      <c r="D41" s="14"/>
      <c r="E41" s="14"/>
      <c r="F41" s="14"/>
      <c r="G41" s="14"/>
      <c r="H41" s="14"/>
      <c r="I41" s="15">
        <v>186.68</v>
      </c>
      <c r="J41" s="15"/>
    </row>
    <row r="42" spans="1:10" ht="28.2" customHeight="1" x14ac:dyDescent="0.3">
      <c r="A42" s="13"/>
      <c r="B42" s="13"/>
      <c r="C42" s="14" t="s">
        <v>35</v>
      </c>
      <c r="D42" s="14"/>
      <c r="E42" s="14"/>
      <c r="F42" s="14"/>
      <c r="G42" s="14"/>
      <c r="H42" s="14"/>
      <c r="I42" s="15">
        <v>5723.49</v>
      </c>
      <c r="J42" s="15"/>
    </row>
    <row r="43" spans="1:10" ht="28.2" customHeight="1" x14ac:dyDescent="0.3">
      <c r="A43" s="13"/>
      <c r="B43" s="13"/>
      <c r="C43" s="14" t="s">
        <v>36</v>
      </c>
      <c r="D43" s="14"/>
      <c r="E43" s="14"/>
      <c r="F43" s="14"/>
      <c r="G43" s="14"/>
      <c r="H43" s="14"/>
      <c r="I43" s="15">
        <v>1833.06</v>
      </c>
      <c r="J43" s="15"/>
    </row>
    <row r="44" spans="1:10" ht="28.2" customHeight="1" x14ac:dyDescent="0.3">
      <c r="A44" s="13"/>
      <c r="B44" s="13"/>
      <c r="C44" s="14" t="s">
        <v>36</v>
      </c>
      <c r="D44" s="14"/>
      <c r="E44" s="14"/>
      <c r="F44" s="14"/>
      <c r="G44" s="14"/>
      <c r="H44" s="14"/>
      <c r="I44" s="15">
        <v>141.49</v>
      </c>
      <c r="J44" s="15"/>
    </row>
    <row r="45" spans="1:10" ht="28.2" customHeight="1" x14ac:dyDescent="0.3">
      <c r="A45" s="13"/>
      <c r="B45" s="13"/>
      <c r="C45" s="14" t="s">
        <v>37</v>
      </c>
      <c r="D45" s="14"/>
      <c r="E45" s="14"/>
      <c r="F45" s="14"/>
      <c r="G45" s="14"/>
      <c r="H45" s="14"/>
      <c r="I45" s="15">
        <v>616.16999999999996</v>
      </c>
      <c r="J45" s="15"/>
    </row>
    <row r="46" spans="1:10" ht="28.2" customHeight="1" x14ac:dyDescent="0.3">
      <c r="A46" s="13"/>
      <c r="B46" s="13"/>
      <c r="C46" s="14" t="s">
        <v>38</v>
      </c>
      <c r="D46" s="14"/>
      <c r="E46" s="14"/>
      <c r="F46" s="14"/>
      <c r="G46" s="14"/>
      <c r="H46" s="14"/>
      <c r="I46" s="15">
        <v>486.56</v>
      </c>
      <c r="J46" s="15"/>
    </row>
    <row r="47" spans="1:10" ht="28.2" customHeight="1" x14ac:dyDescent="0.3">
      <c r="A47" s="13"/>
      <c r="B47" s="13"/>
      <c r="C47" s="14" t="s">
        <v>39</v>
      </c>
      <c r="D47" s="14"/>
      <c r="E47" s="14"/>
      <c r="F47" s="14"/>
      <c r="G47" s="14"/>
      <c r="H47" s="14"/>
      <c r="I47" s="15">
        <v>1235.6600000000001</v>
      </c>
      <c r="J47" s="15"/>
    </row>
    <row r="48" spans="1:10" ht="28.2" customHeight="1" x14ac:dyDescent="0.3">
      <c r="A48" s="13"/>
      <c r="B48" s="13"/>
      <c r="C48" s="14" t="s">
        <v>40</v>
      </c>
      <c r="D48" s="14"/>
      <c r="E48" s="14"/>
      <c r="F48" s="14"/>
      <c r="G48" s="14"/>
      <c r="H48" s="14"/>
      <c r="I48" s="15">
        <v>1201.3</v>
      </c>
      <c r="J48" s="15"/>
    </row>
    <row r="49" spans="1:10" ht="28.2" customHeight="1" x14ac:dyDescent="0.3">
      <c r="A49" s="13"/>
      <c r="B49" s="13"/>
      <c r="C49" s="14" t="s">
        <v>41</v>
      </c>
      <c r="D49" s="14"/>
      <c r="E49" s="14"/>
      <c r="F49" s="14"/>
      <c r="G49" s="14"/>
      <c r="H49" s="14"/>
      <c r="I49" s="15">
        <v>12927.14</v>
      </c>
      <c r="J49" s="15"/>
    </row>
    <row r="50" spans="1:10" ht="28.2" customHeight="1" x14ac:dyDescent="0.3">
      <c r="A50" s="13"/>
      <c r="B50" s="13"/>
      <c r="C50" s="14" t="s">
        <v>41</v>
      </c>
      <c r="D50" s="14"/>
      <c r="E50" s="14"/>
      <c r="F50" s="14"/>
      <c r="G50" s="14"/>
      <c r="H50" s="14"/>
      <c r="I50" s="15">
        <v>971.56</v>
      </c>
      <c r="J50" s="15"/>
    </row>
    <row r="51" spans="1:10" ht="28.2" customHeight="1" x14ac:dyDescent="0.3">
      <c r="A51" s="13"/>
      <c r="B51" s="13"/>
      <c r="C51" s="14" t="s">
        <v>42</v>
      </c>
      <c r="D51" s="14"/>
      <c r="E51" s="14"/>
      <c r="F51" s="14"/>
      <c r="G51" s="14"/>
      <c r="H51" s="14"/>
      <c r="I51" s="15">
        <v>2318.38</v>
      </c>
      <c r="J51" s="15"/>
    </row>
    <row r="52" spans="1:10" ht="28.2" customHeight="1" x14ac:dyDescent="0.3">
      <c r="A52" s="13"/>
      <c r="B52" s="13"/>
      <c r="C52" s="14" t="s">
        <v>42</v>
      </c>
      <c r="D52" s="14"/>
      <c r="E52" s="14"/>
      <c r="F52" s="14"/>
      <c r="G52" s="14"/>
      <c r="H52" s="14"/>
      <c r="I52" s="15">
        <v>577.59</v>
      </c>
      <c r="J52" s="15"/>
    </row>
    <row r="53" spans="1:10" ht="28.2" customHeight="1" x14ac:dyDescent="0.3">
      <c r="A53" s="13"/>
      <c r="B53" s="13"/>
      <c r="C53" s="14" t="s">
        <v>43</v>
      </c>
      <c r="D53" s="14"/>
      <c r="E53" s="14"/>
      <c r="F53" s="14"/>
      <c r="G53" s="14"/>
      <c r="H53" s="14"/>
      <c r="I53" s="15">
        <v>1261.7</v>
      </c>
      <c r="J53" s="15"/>
    </row>
    <row r="54" spans="1:10" ht="28.2" customHeight="1" x14ac:dyDescent="0.3">
      <c r="A54" s="13"/>
      <c r="B54" s="13"/>
      <c r="C54" s="14" t="s">
        <v>43</v>
      </c>
      <c r="D54" s="14"/>
      <c r="E54" s="14"/>
      <c r="F54" s="14"/>
      <c r="G54" s="14"/>
      <c r="H54" s="14"/>
      <c r="I54" s="15">
        <v>393.97</v>
      </c>
      <c r="J54" s="15"/>
    </row>
    <row r="55" spans="1:10" ht="28.2" customHeight="1" x14ac:dyDescent="0.3">
      <c r="A55" s="13"/>
      <c r="B55" s="13"/>
      <c r="C55" s="14" t="s">
        <v>44</v>
      </c>
      <c r="D55" s="14"/>
      <c r="E55" s="14"/>
      <c r="F55" s="14"/>
      <c r="G55" s="14"/>
      <c r="H55" s="14"/>
      <c r="I55" s="15">
        <v>240.64</v>
      </c>
      <c r="J55" s="15"/>
    </row>
    <row r="56" spans="1:10" ht="28.2" customHeight="1" x14ac:dyDescent="0.3">
      <c r="A56" s="13"/>
      <c r="B56" s="13"/>
      <c r="C56" s="14" t="s">
        <v>45</v>
      </c>
      <c r="D56" s="14"/>
      <c r="E56" s="14"/>
      <c r="F56" s="14"/>
      <c r="G56" s="14"/>
      <c r="H56" s="14"/>
      <c r="I56" s="15">
        <v>216.85</v>
      </c>
      <c r="J56" s="15"/>
    </row>
    <row r="57" spans="1:10" ht="28.2" customHeight="1" x14ac:dyDescent="0.3">
      <c r="A57" s="13"/>
      <c r="B57" s="13"/>
      <c r="C57" s="14" t="s">
        <v>46</v>
      </c>
      <c r="D57" s="14"/>
      <c r="E57" s="14"/>
      <c r="F57" s="14"/>
      <c r="G57" s="14"/>
      <c r="H57" s="14"/>
      <c r="I57" s="15">
        <v>805.43</v>
      </c>
      <c r="J57" s="15"/>
    </row>
    <row r="58" spans="1:10" ht="28.2" customHeight="1" x14ac:dyDescent="0.3">
      <c r="A58" s="13"/>
      <c r="B58" s="13"/>
      <c r="C58" s="14" t="s">
        <v>47</v>
      </c>
      <c r="D58" s="14"/>
      <c r="E58" s="14"/>
      <c r="F58" s="14"/>
      <c r="G58" s="14"/>
      <c r="H58" s="14"/>
      <c r="I58" s="15">
        <v>174.77</v>
      </c>
      <c r="J58" s="15"/>
    </row>
    <row r="59" spans="1:10" ht="28.2" customHeight="1" x14ac:dyDescent="0.3">
      <c r="A59" s="13"/>
      <c r="B59" s="13"/>
      <c r="C59" s="14" t="s">
        <v>47</v>
      </c>
      <c r="D59" s="14"/>
      <c r="E59" s="14"/>
      <c r="F59" s="14"/>
      <c r="G59" s="14"/>
      <c r="H59" s="14"/>
      <c r="I59" s="15">
        <v>393.97</v>
      </c>
      <c r="J59" s="15"/>
    </row>
    <row r="60" spans="1:10" ht="28.2" customHeight="1" x14ac:dyDescent="0.3">
      <c r="A60" s="13"/>
      <c r="B60" s="13"/>
      <c r="C60" s="14" t="s">
        <v>48</v>
      </c>
      <c r="D60" s="14"/>
      <c r="E60" s="14"/>
      <c r="F60" s="14"/>
      <c r="G60" s="14"/>
      <c r="H60" s="14"/>
      <c r="I60" s="15">
        <v>1838.69</v>
      </c>
      <c r="J60" s="15"/>
    </row>
    <row r="61" spans="1:10" ht="28.2" customHeight="1" x14ac:dyDescent="0.3">
      <c r="A61" s="13"/>
      <c r="B61" s="13"/>
      <c r="C61" s="14" t="s">
        <v>49</v>
      </c>
      <c r="D61" s="14"/>
      <c r="E61" s="14"/>
      <c r="F61" s="14"/>
      <c r="G61" s="14"/>
      <c r="H61" s="14"/>
      <c r="I61" s="15">
        <v>2155.9299999999998</v>
      </c>
      <c r="J61" s="15"/>
    </row>
    <row r="62" spans="1:10" ht="28.2" customHeight="1" x14ac:dyDescent="0.3">
      <c r="A62" s="13"/>
      <c r="B62" s="13"/>
      <c r="C62" s="14" t="s">
        <v>50</v>
      </c>
      <c r="D62" s="14"/>
      <c r="E62" s="14"/>
      <c r="F62" s="14"/>
      <c r="G62" s="14"/>
      <c r="H62" s="14"/>
      <c r="I62" s="15">
        <v>17195.8</v>
      </c>
      <c r="J62" s="15"/>
    </row>
    <row r="63" spans="1:10" ht="28.2" customHeight="1" x14ac:dyDescent="0.3">
      <c r="A63" s="13"/>
      <c r="B63" s="13"/>
      <c r="C63" s="14" t="s">
        <v>51</v>
      </c>
      <c r="D63" s="14"/>
      <c r="E63" s="14"/>
      <c r="F63" s="14"/>
      <c r="G63" s="14"/>
      <c r="H63" s="14"/>
      <c r="I63" s="15">
        <v>15611.94</v>
      </c>
      <c r="J63" s="15"/>
    </row>
    <row r="64" spans="1:10" ht="28.2" customHeight="1" x14ac:dyDescent="0.3">
      <c r="A64" s="13"/>
      <c r="B64" s="13"/>
      <c r="C64" s="14" t="s">
        <v>52</v>
      </c>
      <c r="D64" s="14"/>
      <c r="E64" s="14"/>
      <c r="F64" s="14"/>
      <c r="G64" s="14"/>
      <c r="H64" s="14"/>
      <c r="I64" s="15">
        <v>15365.2</v>
      </c>
      <c r="J64" s="15"/>
    </row>
    <row r="65" spans="1:10" ht="28.2" customHeight="1" x14ac:dyDescent="0.3">
      <c r="A65" s="13"/>
      <c r="B65" s="13"/>
      <c r="C65" s="14" t="s">
        <v>53</v>
      </c>
      <c r="D65" s="14"/>
      <c r="E65" s="14"/>
      <c r="F65" s="14"/>
      <c r="G65" s="14"/>
      <c r="H65" s="14"/>
      <c r="I65" s="15">
        <v>383495.41</v>
      </c>
      <c r="J65" s="15"/>
    </row>
    <row r="66" spans="1:10" ht="28.2" customHeight="1" x14ac:dyDescent="0.3">
      <c r="A66" s="13"/>
      <c r="B66" s="13"/>
      <c r="C66" s="14" t="s">
        <v>53</v>
      </c>
      <c r="D66" s="14"/>
      <c r="E66" s="14"/>
      <c r="F66" s="14"/>
      <c r="G66" s="14"/>
      <c r="H66" s="14"/>
      <c r="I66" s="15">
        <v>19764.54</v>
      </c>
      <c r="J66" s="15"/>
    </row>
    <row r="67" spans="1:10" ht="28.2" customHeight="1" x14ac:dyDescent="0.3">
      <c r="A67" s="13"/>
      <c r="B67" s="13"/>
      <c r="C67" s="14" t="s">
        <v>54</v>
      </c>
      <c r="D67" s="14"/>
      <c r="E67" s="14"/>
      <c r="F67" s="14"/>
      <c r="G67" s="14"/>
      <c r="H67" s="14"/>
      <c r="I67" s="15">
        <v>492648.14</v>
      </c>
      <c r="J67" s="15"/>
    </row>
    <row r="68" spans="1:10" ht="28.2" customHeight="1" x14ac:dyDescent="0.3">
      <c r="A68" s="13"/>
      <c r="B68" s="13"/>
      <c r="C68" s="14" t="s">
        <v>54</v>
      </c>
      <c r="D68" s="14"/>
      <c r="E68" s="14"/>
      <c r="F68" s="14"/>
      <c r="G68" s="14"/>
      <c r="H68" s="14"/>
      <c r="I68" s="15">
        <v>24730.42</v>
      </c>
      <c r="J68" s="15"/>
    </row>
    <row r="69" spans="1:10" ht="28.2" customHeight="1" x14ac:dyDescent="0.3">
      <c r="A69" s="13"/>
      <c r="B69" s="13"/>
      <c r="C69" s="14" t="s">
        <v>55</v>
      </c>
      <c r="D69" s="14"/>
      <c r="E69" s="14"/>
      <c r="F69" s="14"/>
      <c r="G69" s="14"/>
      <c r="H69" s="14"/>
      <c r="I69" s="15">
        <v>526926.73</v>
      </c>
      <c r="J69" s="15"/>
    </row>
    <row r="70" spans="1:10" ht="28.2" customHeight="1" x14ac:dyDescent="0.3">
      <c r="A70" s="13"/>
      <c r="B70" s="13"/>
      <c r="C70" s="14" t="s">
        <v>55</v>
      </c>
      <c r="D70" s="14"/>
      <c r="E70" s="14"/>
      <c r="F70" s="14"/>
      <c r="G70" s="14"/>
      <c r="H70" s="14"/>
      <c r="I70" s="15">
        <v>23441.69</v>
      </c>
      <c r="J70" s="15"/>
    </row>
    <row r="71" spans="1:10" ht="28.2" customHeight="1" x14ac:dyDescent="0.3">
      <c r="A71" s="13"/>
      <c r="B71" s="13"/>
      <c r="C71" s="14" t="s">
        <v>56</v>
      </c>
      <c r="D71" s="14"/>
      <c r="E71" s="14"/>
      <c r="F71" s="14"/>
      <c r="G71" s="14"/>
      <c r="H71" s="14"/>
      <c r="I71" s="15">
        <v>448503.11</v>
      </c>
      <c r="J71" s="15"/>
    </row>
    <row r="72" spans="1:10" ht="28.2" customHeight="1" x14ac:dyDescent="0.3">
      <c r="A72" s="13"/>
      <c r="B72" s="13"/>
      <c r="C72" s="14" t="s">
        <v>56</v>
      </c>
      <c r="D72" s="14"/>
      <c r="E72" s="14"/>
      <c r="F72" s="14"/>
      <c r="G72" s="14"/>
      <c r="H72" s="14"/>
      <c r="I72" s="15">
        <v>13380.34</v>
      </c>
      <c r="J72" s="15"/>
    </row>
    <row r="73" spans="1:10" ht="28.2" customHeight="1" x14ac:dyDescent="0.3">
      <c r="A73" s="13"/>
      <c r="B73" s="13"/>
      <c r="C73" s="14" t="s">
        <v>57</v>
      </c>
      <c r="D73" s="14"/>
      <c r="E73" s="14"/>
      <c r="F73" s="14"/>
      <c r="G73" s="14"/>
      <c r="H73" s="14"/>
      <c r="I73" s="15">
        <v>549616.06999999995</v>
      </c>
      <c r="J73" s="15"/>
    </row>
    <row r="74" spans="1:10" ht="28.2" customHeight="1" x14ac:dyDescent="0.3">
      <c r="A74" s="13"/>
      <c r="B74" s="13"/>
      <c r="C74" s="14" t="s">
        <v>57</v>
      </c>
      <c r="D74" s="14"/>
      <c r="E74" s="14"/>
      <c r="F74" s="14"/>
      <c r="G74" s="14"/>
      <c r="H74" s="14"/>
      <c r="I74" s="15">
        <v>18540.59</v>
      </c>
      <c r="J74" s="15"/>
    </row>
    <row r="75" spans="1:10" ht="28.2" customHeight="1" x14ac:dyDescent="0.3">
      <c r="A75" s="13"/>
      <c r="B75" s="13"/>
      <c r="C75" s="14" t="s">
        <v>58</v>
      </c>
      <c r="D75" s="14"/>
      <c r="E75" s="14"/>
      <c r="F75" s="14"/>
      <c r="G75" s="14"/>
      <c r="H75" s="14"/>
      <c r="I75" s="15">
        <v>542279.53</v>
      </c>
      <c r="J75" s="15"/>
    </row>
    <row r="76" spans="1:10" ht="28.2" customHeight="1" x14ac:dyDescent="0.3">
      <c r="A76" s="13"/>
      <c r="B76" s="13"/>
      <c r="C76" s="14" t="s">
        <v>58</v>
      </c>
      <c r="D76" s="14"/>
      <c r="E76" s="14"/>
      <c r="F76" s="14"/>
      <c r="G76" s="14"/>
      <c r="H76" s="14"/>
      <c r="I76" s="15">
        <v>22856.23</v>
      </c>
      <c r="J76" s="15"/>
    </row>
    <row r="77" spans="1:10" ht="28.2" customHeight="1" x14ac:dyDescent="0.3">
      <c r="A77" s="13"/>
      <c r="B77" s="13"/>
      <c r="C77" s="14" t="s">
        <v>59</v>
      </c>
      <c r="D77" s="14"/>
      <c r="E77" s="14"/>
      <c r="F77" s="14"/>
      <c r="G77" s="14"/>
      <c r="H77" s="14"/>
      <c r="I77" s="15">
        <v>137870.44</v>
      </c>
      <c r="J77" s="15"/>
    </row>
    <row r="78" spans="1:10" ht="28.2" customHeight="1" x14ac:dyDescent="0.3">
      <c r="A78" s="13"/>
      <c r="B78" s="13"/>
      <c r="C78" s="14" t="s">
        <v>59</v>
      </c>
      <c r="D78" s="14"/>
      <c r="E78" s="14"/>
      <c r="F78" s="14"/>
      <c r="G78" s="14"/>
      <c r="H78" s="14"/>
      <c r="I78" s="15">
        <v>5256.37</v>
      </c>
      <c r="J78" s="15"/>
    </row>
    <row r="79" spans="1:10" ht="28.2" customHeight="1" x14ac:dyDescent="0.3">
      <c r="A79" s="13"/>
      <c r="B79" s="13"/>
      <c r="C79" s="14" t="s">
        <v>60</v>
      </c>
      <c r="D79" s="14"/>
      <c r="E79" s="14"/>
      <c r="F79" s="14"/>
      <c r="G79" s="14"/>
      <c r="H79" s="14"/>
      <c r="I79" s="15">
        <v>132777.5</v>
      </c>
      <c r="J79" s="15"/>
    </row>
    <row r="80" spans="1:10" ht="28.2" customHeight="1" x14ac:dyDescent="0.3">
      <c r="A80" s="13"/>
      <c r="B80" s="13"/>
      <c r="C80" s="14" t="s">
        <v>60</v>
      </c>
      <c r="D80" s="14"/>
      <c r="E80" s="14"/>
      <c r="F80" s="14"/>
      <c r="G80" s="14"/>
      <c r="H80" s="14"/>
      <c r="I80" s="15">
        <v>3671.32</v>
      </c>
      <c r="J80" s="15"/>
    </row>
    <row r="81" spans="1:10" ht="28.2" customHeight="1" x14ac:dyDescent="0.3">
      <c r="A81" s="13"/>
      <c r="B81" s="13"/>
      <c r="C81" s="14" t="s">
        <v>61</v>
      </c>
      <c r="D81" s="14"/>
      <c r="E81" s="14"/>
      <c r="F81" s="14"/>
      <c r="G81" s="14"/>
      <c r="H81" s="14"/>
      <c r="I81" s="15">
        <v>87894.61</v>
      </c>
      <c r="J81" s="15"/>
    </row>
    <row r="82" spans="1:10" ht="28.2" customHeight="1" x14ac:dyDescent="0.3">
      <c r="A82" s="13"/>
      <c r="B82" s="13"/>
      <c r="C82" s="14" t="s">
        <v>61</v>
      </c>
      <c r="D82" s="14"/>
      <c r="E82" s="14"/>
      <c r="F82" s="14"/>
      <c r="G82" s="14"/>
      <c r="H82" s="14"/>
      <c r="I82" s="15">
        <v>6297.3</v>
      </c>
      <c r="J82" s="15"/>
    </row>
    <row r="83" spans="1:10" ht="28.2" customHeight="1" x14ac:dyDescent="0.3">
      <c r="A83" s="13"/>
      <c r="B83" s="13"/>
      <c r="C83" s="14" t="s">
        <v>62</v>
      </c>
      <c r="D83" s="14"/>
      <c r="E83" s="14"/>
      <c r="F83" s="14"/>
      <c r="G83" s="14"/>
      <c r="H83" s="14"/>
      <c r="I83" s="15">
        <v>221.72</v>
      </c>
      <c r="J83" s="15"/>
    </row>
    <row r="84" spans="1:10" ht="28.2" customHeight="1" x14ac:dyDescent="0.3">
      <c r="A84" s="13"/>
      <c r="B84" s="13"/>
      <c r="C84" s="14" t="s">
        <v>63</v>
      </c>
      <c r="D84" s="14"/>
      <c r="E84" s="14"/>
      <c r="F84" s="14"/>
      <c r="G84" s="14"/>
      <c r="H84" s="14"/>
      <c r="I84" s="15">
        <v>327.92</v>
      </c>
      <c r="J84" s="15"/>
    </row>
    <row r="85" spans="1:10" ht="28.2" customHeight="1" x14ac:dyDescent="0.3">
      <c r="A85" s="13"/>
      <c r="B85" s="13"/>
      <c r="C85" s="14" t="s">
        <v>64</v>
      </c>
      <c r="D85" s="14"/>
      <c r="E85" s="14"/>
      <c r="F85" s="14"/>
      <c r="G85" s="14"/>
      <c r="H85" s="14"/>
      <c r="I85" s="15">
        <v>1365.2</v>
      </c>
      <c r="J85" s="15"/>
    </row>
    <row r="86" spans="1:10" ht="28.2" customHeight="1" x14ac:dyDescent="0.3">
      <c r="A86" s="13"/>
      <c r="B86" s="13"/>
      <c r="C86" s="14" t="s">
        <v>64</v>
      </c>
      <c r="D86" s="14"/>
      <c r="E86" s="14"/>
      <c r="F86" s="14"/>
      <c r="G86" s="14"/>
      <c r="H86" s="14"/>
      <c r="I86" s="15">
        <v>206.7</v>
      </c>
      <c r="J86" s="15"/>
    </row>
    <row r="87" spans="1:10" ht="28.2" customHeight="1" x14ac:dyDescent="0.3">
      <c r="A87" s="13"/>
      <c r="B87" s="13"/>
      <c r="C87" s="14" t="s">
        <v>65</v>
      </c>
      <c r="D87" s="14"/>
      <c r="E87" s="14"/>
      <c r="F87" s="14"/>
      <c r="G87" s="14"/>
      <c r="H87" s="14"/>
      <c r="I87" s="15">
        <v>202.5</v>
      </c>
      <c r="J87" s="15"/>
    </row>
    <row r="88" spans="1:10" ht="28.2" customHeight="1" x14ac:dyDescent="0.3">
      <c r="A88" s="13"/>
      <c r="B88" s="13"/>
      <c r="C88" s="14" t="s">
        <v>65</v>
      </c>
      <c r="D88" s="14"/>
      <c r="E88" s="14"/>
      <c r="F88" s="14"/>
      <c r="G88" s="14"/>
      <c r="H88" s="14"/>
      <c r="I88" s="15">
        <v>288.79000000000002</v>
      </c>
      <c r="J88" s="15"/>
    </row>
    <row r="89" spans="1:10" ht="28.2" customHeight="1" x14ac:dyDescent="0.3">
      <c r="A89" s="13"/>
      <c r="B89" s="13"/>
      <c r="C89" s="14" t="s">
        <v>66</v>
      </c>
      <c r="D89" s="14"/>
      <c r="E89" s="14"/>
      <c r="F89" s="14"/>
      <c r="G89" s="14"/>
      <c r="H89" s="14"/>
      <c r="I89" s="15">
        <v>2253.4499999999998</v>
      </c>
      <c r="J89" s="15"/>
    </row>
    <row r="90" spans="1:10" ht="28.2" customHeight="1" x14ac:dyDescent="0.3">
      <c r="A90" s="13"/>
      <c r="B90" s="13"/>
      <c r="C90" s="14" t="s">
        <v>66</v>
      </c>
      <c r="D90" s="14"/>
      <c r="E90" s="14"/>
      <c r="F90" s="14"/>
      <c r="G90" s="14"/>
      <c r="H90" s="14"/>
      <c r="I90" s="15">
        <v>438.31</v>
      </c>
      <c r="J90" s="15"/>
    </row>
    <row r="91" spans="1:10" ht="28.2" customHeight="1" x14ac:dyDescent="0.3">
      <c r="A91" s="13"/>
      <c r="B91" s="13"/>
      <c r="C91" s="14" t="s">
        <v>67</v>
      </c>
      <c r="D91" s="14"/>
      <c r="E91" s="14"/>
      <c r="F91" s="14"/>
      <c r="G91" s="14"/>
      <c r="H91" s="14"/>
      <c r="I91" s="15">
        <v>1503.18</v>
      </c>
      <c r="J91" s="15"/>
    </row>
    <row r="92" spans="1:10" ht="28.2" customHeight="1" x14ac:dyDescent="0.3">
      <c r="A92" s="13"/>
      <c r="B92" s="13"/>
      <c r="C92" s="14" t="s">
        <v>68</v>
      </c>
      <c r="D92" s="14"/>
      <c r="E92" s="14"/>
      <c r="F92" s="14"/>
      <c r="G92" s="14"/>
      <c r="H92" s="14"/>
      <c r="I92" s="15">
        <v>46568.4</v>
      </c>
      <c r="J92" s="15"/>
    </row>
    <row r="93" spans="1:10" ht="28.2" customHeight="1" x14ac:dyDescent="0.3">
      <c r="A93" s="13"/>
      <c r="B93" s="13"/>
      <c r="C93" s="14" t="s">
        <v>68</v>
      </c>
      <c r="D93" s="14"/>
      <c r="E93" s="14"/>
      <c r="F93" s="14"/>
      <c r="G93" s="14"/>
      <c r="H93" s="14"/>
      <c r="I93" s="15">
        <v>2403.8000000000002</v>
      </c>
      <c r="J93" s="15"/>
    </row>
    <row r="94" spans="1:10" ht="28.2" customHeight="1" x14ac:dyDescent="0.3">
      <c r="A94" s="13"/>
      <c r="B94" s="13"/>
      <c r="C94" s="14" t="s">
        <v>69</v>
      </c>
      <c r="D94" s="14"/>
      <c r="E94" s="14"/>
      <c r="F94" s="14"/>
      <c r="G94" s="14"/>
      <c r="H94" s="14"/>
      <c r="I94" s="15">
        <v>363.81</v>
      </c>
      <c r="J94" s="15"/>
    </row>
    <row r="95" spans="1:10" ht="28.2" customHeight="1" x14ac:dyDescent="0.3">
      <c r="A95" s="13"/>
      <c r="B95" s="13"/>
      <c r="C95" s="14" t="s">
        <v>70</v>
      </c>
      <c r="D95" s="14"/>
      <c r="E95" s="14"/>
      <c r="F95" s="14"/>
      <c r="G95" s="14"/>
      <c r="H95" s="14"/>
      <c r="I95" s="15">
        <v>296.94</v>
      </c>
      <c r="J95" s="15"/>
    </row>
    <row r="96" spans="1:10" ht="28.2" customHeight="1" x14ac:dyDescent="0.3">
      <c r="A96" s="13"/>
      <c r="B96" s="13"/>
      <c r="C96" s="14" t="s">
        <v>71</v>
      </c>
      <c r="D96" s="14"/>
      <c r="E96" s="14"/>
      <c r="F96" s="14"/>
      <c r="G96" s="14"/>
      <c r="H96" s="14"/>
      <c r="I96" s="15">
        <v>863.41</v>
      </c>
      <c r="J96" s="15"/>
    </row>
    <row r="97" spans="1:10" ht="28.2" customHeight="1" x14ac:dyDescent="0.3">
      <c r="A97" s="13"/>
      <c r="B97" s="13"/>
      <c r="C97" s="14" t="s">
        <v>72</v>
      </c>
      <c r="D97" s="14"/>
      <c r="E97" s="14"/>
      <c r="F97" s="14"/>
      <c r="G97" s="14"/>
      <c r="H97" s="14"/>
      <c r="I97" s="15">
        <v>2932.92</v>
      </c>
      <c r="J97" s="15"/>
    </row>
    <row r="98" spans="1:10" ht="28.2" customHeight="1" x14ac:dyDescent="0.3">
      <c r="A98" s="13"/>
      <c r="B98" s="13"/>
      <c r="C98" s="14" t="s">
        <v>73</v>
      </c>
      <c r="D98" s="14"/>
      <c r="E98" s="14"/>
      <c r="F98" s="14"/>
      <c r="G98" s="14"/>
      <c r="H98" s="14"/>
      <c r="I98" s="15">
        <v>733634.62</v>
      </c>
      <c r="J98" s="15"/>
    </row>
    <row r="99" spans="1:10" ht="28.2" customHeight="1" x14ac:dyDescent="0.3">
      <c r="A99" s="13"/>
      <c r="B99" s="13"/>
      <c r="C99" s="14" t="s">
        <v>73</v>
      </c>
      <c r="D99" s="14"/>
      <c r="E99" s="14"/>
      <c r="F99" s="14"/>
      <c r="G99" s="14"/>
      <c r="H99" s="14"/>
      <c r="I99" s="15">
        <v>21040.59</v>
      </c>
      <c r="J99" s="15"/>
    </row>
    <row r="100" spans="1:10" ht="28.2" customHeight="1" x14ac:dyDescent="0.3">
      <c r="A100" s="13"/>
      <c r="B100" s="13"/>
      <c r="C100" s="14" t="s">
        <v>74</v>
      </c>
      <c r="D100" s="14"/>
      <c r="E100" s="14"/>
      <c r="F100" s="14"/>
      <c r="G100" s="14"/>
      <c r="H100" s="14"/>
      <c r="I100" s="15">
        <v>529865.44999999995</v>
      </c>
      <c r="J100" s="15"/>
    </row>
    <row r="101" spans="1:10" ht="28.2" customHeight="1" x14ac:dyDescent="0.3">
      <c r="A101" s="13"/>
      <c r="B101" s="13"/>
      <c r="C101" s="14" t="s">
        <v>74</v>
      </c>
      <c r="D101" s="14"/>
      <c r="E101" s="14"/>
      <c r="F101" s="14"/>
      <c r="G101" s="14"/>
      <c r="H101" s="14"/>
      <c r="I101" s="15">
        <v>20136.939999999999</v>
      </c>
      <c r="J101" s="15"/>
    </row>
    <row r="102" spans="1:10" ht="28.2" customHeight="1" x14ac:dyDescent="0.3">
      <c r="A102" s="13"/>
      <c r="B102" s="13"/>
      <c r="C102" s="14" t="s">
        <v>75</v>
      </c>
      <c r="D102" s="14"/>
      <c r="E102" s="14"/>
      <c r="F102" s="14"/>
      <c r="G102" s="14"/>
      <c r="H102" s="14"/>
      <c r="I102" s="15">
        <v>505364.97</v>
      </c>
      <c r="J102" s="15"/>
    </row>
    <row r="103" spans="1:10" ht="28.2" customHeight="1" x14ac:dyDescent="0.3">
      <c r="A103" s="13"/>
      <c r="B103" s="13"/>
      <c r="C103" s="14" t="s">
        <v>75</v>
      </c>
      <c r="D103" s="14"/>
      <c r="E103" s="14"/>
      <c r="F103" s="14"/>
      <c r="G103" s="14"/>
      <c r="H103" s="14"/>
      <c r="I103" s="15">
        <v>24274.14</v>
      </c>
      <c r="J103" s="15"/>
    </row>
    <row r="104" spans="1:10" ht="28.2" customHeight="1" x14ac:dyDescent="0.3">
      <c r="A104" s="13"/>
      <c r="B104" s="13"/>
      <c r="C104" s="14" t="s">
        <v>76</v>
      </c>
      <c r="D104" s="14"/>
      <c r="E104" s="14"/>
      <c r="F104" s="14"/>
      <c r="G104" s="14"/>
      <c r="H104" s="14"/>
      <c r="I104" s="15">
        <v>493549</v>
      </c>
      <c r="J104" s="15"/>
    </row>
    <row r="105" spans="1:10" ht="28.2" customHeight="1" x14ac:dyDescent="0.3">
      <c r="A105" s="13"/>
      <c r="B105" s="13"/>
      <c r="C105" s="14" t="s">
        <v>76</v>
      </c>
      <c r="D105" s="14"/>
      <c r="E105" s="14"/>
      <c r="F105" s="14"/>
      <c r="G105" s="14"/>
      <c r="H105" s="14"/>
      <c r="I105" s="15">
        <v>22926.45</v>
      </c>
      <c r="J105" s="15"/>
    </row>
    <row r="106" spans="1:10" ht="28.2" customHeight="1" x14ac:dyDescent="0.3">
      <c r="A106" s="13"/>
      <c r="B106" s="13"/>
      <c r="C106" s="14" t="s">
        <v>77</v>
      </c>
      <c r="D106" s="14"/>
      <c r="E106" s="14"/>
      <c r="F106" s="14"/>
      <c r="G106" s="14"/>
      <c r="H106" s="14"/>
      <c r="I106" s="15">
        <v>520280.3</v>
      </c>
      <c r="J106" s="15"/>
    </row>
    <row r="107" spans="1:10" ht="28.2" customHeight="1" x14ac:dyDescent="0.3">
      <c r="A107" s="13"/>
      <c r="B107" s="13"/>
      <c r="C107" s="14" t="s">
        <v>77</v>
      </c>
      <c r="D107" s="14"/>
      <c r="E107" s="14"/>
      <c r="F107" s="14"/>
      <c r="G107" s="14"/>
      <c r="H107" s="14"/>
      <c r="I107" s="15">
        <v>27131.07</v>
      </c>
      <c r="J107" s="15"/>
    </row>
    <row r="108" spans="1:10" ht="28.2" customHeight="1" x14ac:dyDescent="0.3">
      <c r="A108" s="13"/>
      <c r="B108" s="13"/>
      <c r="C108" s="14" t="s">
        <v>78</v>
      </c>
      <c r="D108" s="14"/>
      <c r="E108" s="14"/>
      <c r="F108" s="14"/>
      <c r="G108" s="14"/>
      <c r="H108" s="14"/>
      <c r="I108" s="15">
        <v>104087.54</v>
      </c>
      <c r="J108" s="15"/>
    </row>
    <row r="109" spans="1:10" ht="28.2" customHeight="1" x14ac:dyDescent="0.3">
      <c r="A109" s="13"/>
      <c r="B109" s="13"/>
      <c r="C109" s="14" t="s">
        <v>78</v>
      </c>
      <c r="D109" s="14"/>
      <c r="E109" s="14"/>
      <c r="F109" s="14"/>
      <c r="G109" s="14"/>
      <c r="H109" s="14"/>
      <c r="I109" s="15">
        <v>2213.4699999999998</v>
      </c>
      <c r="J109" s="15"/>
    </row>
    <row r="110" spans="1:10" ht="28.2" customHeight="1" x14ac:dyDescent="0.3">
      <c r="A110" s="13"/>
      <c r="B110" s="13"/>
      <c r="C110" s="14" t="s">
        <v>79</v>
      </c>
      <c r="D110" s="14"/>
      <c r="E110" s="14"/>
      <c r="F110" s="14"/>
      <c r="G110" s="14"/>
      <c r="H110" s="14"/>
      <c r="I110" s="15">
        <v>101939.55</v>
      </c>
      <c r="J110" s="15"/>
    </row>
    <row r="111" spans="1:10" ht="28.2" customHeight="1" x14ac:dyDescent="0.3">
      <c r="A111" s="13"/>
      <c r="B111" s="13"/>
      <c r="C111" s="14" t="s">
        <v>79</v>
      </c>
      <c r="D111" s="14"/>
      <c r="E111" s="14"/>
      <c r="F111" s="14"/>
      <c r="G111" s="14"/>
      <c r="H111" s="14"/>
      <c r="I111" s="15">
        <v>5973.72</v>
      </c>
      <c r="J111" s="15"/>
    </row>
    <row r="112" spans="1:10" ht="28.2" customHeight="1" x14ac:dyDescent="0.3">
      <c r="A112" s="13"/>
      <c r="B112" s="13"/>
      <c r="C112" s="14" t="s">
        <v>80</v>
      </c>
      <c r="D112" s="14"/>
      <c r="E112" s="14"/>
      <c r="F112" s="14"/>
      <c r="G112" s="14"/>
      <c r="H112" s="14"/>
      <c r="I112" s="15">
        <v>393.97</v>
      </c>
      <c r="J112" s="15"/>
    </row>
    <row r="113" spans="1:10" ht="28.2" customHeight="1" x14ac:dyDescent="0.3">
      <c r="A113" s="13"/>
      <c r="B113" s="13"/>
      <c r="C113" s="14" t="s">
        <v>81</v>
      </c>
      <c r="D113" s="14"/>
      <c r="E113" s="14"/>
      <c r="F113" s="14"/>
      <c r="G113" s="14"/>
      <c r="H113" s="14"/>
      <c r="I113" s="15">
        <v>128.86000000000001</v>
      </c>
      <c r="J113" s="15"/>
    </row>
    <row r="114" spans="1:10" ht="28.2" customHeight="1" x14ac:dyDescent="0.3">
      <c r="A114" s="13"/>
      <c r="B114" s="13"/>
      <c r="C114" s="14" t="s">
        <v>82</v>
      </c>
      <c r="D114" s="14"/>
      <c r="E114" s="14"/>
      <c r="F114" s="14"/>
      <c r="G114" s="14"/>
      <c r="H114" s="14"/>
      <c r="I114" s="15">
        <v>288.79000000000002</v>
      </c>
      <c r="J114" s="15"/>
    </row>
    <row r="115" spans="1:10" ht="28.2" customHeight="1" x14ac:dyDescent="0.3">
      <c r="A115" s="13"/>
      <c r="B115" s="13"/>
      <c r="C115" s="14" t="s">
        <v>83</v>
      </c>
      <c r="D115" s="14"/>
      <c r="E115" s="14"/>
      <c r="F115" s="14"/>
      <c r="G115" s="14"/>
      <c r="H115" s="14"/>
      <c r="I115" s="15">
        <v>321.3</v>
      </c>
      <c r="J115" s="15"/>
    </row>
    <row r="116" spans="1:10" ht="28.2" customHeight="1" x14ac:dyDescent="0.3">
      <c r="A116" s="13"/>
      <c r="B116" s="13"/>
      <c r="C116" s="14" t="s">
        <v>84</v>
      </c>
      <c r="D116" s="14"/>
      <c r="E116" s="14"/>
      <c r="F116" s="14"/>
      <c r="G116" s="14"/>
      <c r="H116" s="14"/>
      <c r="I116" s="15">
        <v>1857.32</v>
      </c>
      <c r="J116" s="15"/>
    </row>
    <row r="117" spans="1:10" ht="28.2" customHeight="1" x14ac:dyDescent="0.3">
      <c r="A117" s="13"/>
      <c r="B117" s="13"/>
      <c r="C117" s="14" t="s">
        <v>85</v>
      </c>
      <c r="D117" s="14"/>
      <c r="E117" s="14"/>
      <c r="F117" s="14"/>
      <c r="G117" s="14"/>
      <c r="H117" s="14"/>
      <c r="I117" s="15">
        <v>511.21</v>
      </c>
      <c r="J117" s="15"/>
    </row>
    <row r="118" spans="1:10" ht="28.2" customHeight="1" x14ac:dyDescent="0.3">
      <c r="A118" s="13"/>
      <c r="B118" s="13"/>
      <c r="C118" s="14" t="s">
        <v>86</v>
      </c>
      <c r="D118" s="14"/>
      <c r="E118" s="14"/>
      <c r="F118" s="14"/>
      <c r="G118" s="14"/>
      <c r="H118" s="14"/>
      <c r="I118" s="15">
        <v>440.46</v>
      </c>
      <c r="J118" s="15"/>
    </row>
    <row r="119" spans="1:10" ht="28.2" customHeight="1" x14ac:dyDescent="0.3">
      <c r="A119" s="13"/>
      <c r="B119" s="13"/>
      <c r="C119" s="14" t="s">
        <v>87</v>
      </c>
      <c r="D119" s="14"/>
      <c r="E119" s="14"/>
      <c r="F119" s="14"/>
      <c r="G119" s="14"/>
      <c r="H119" s="14"/>
      <c r="I119" s="15">
        <v>3330.55</v>
      </c>
      <c r="J119" s="15"/>
    </row>
    <row r="120" spans="1:10" ht="28.2" customHeight="1" x14ac:dyDescent="0.3">
      <c r="A120" s="13"/>
      <c r="B120" s="13"/>
      <c r="C120" s="14" t="s">
        <v>88</v>
      </c>
      <c r="D120" s="14"/>
      <c r="E120" s="14"/>
      <c r="F120" s="14"/>
      <c r="G120" s="14"/>
      <c r="H120" s="14"/>
      <c r="I120" s="15">
        <v>1681.48</v>
      </c>
      <c r="J120" s="15"/>
    </row>
    <row r="121" spans="1:10" ht="28.2" customHeight="1" x14ac:dyDescent="0.3">
      <c r="A121" s="13"/>
      <c r="B121" s="13"/>
      <c r="C121" s="14" t="s">
        <v>89</v>
      </c>
      <c r="D121" s="14"/>
      <c r="E121" s="14"/>
      <c r="F121" s="14"/>
      <c r="G121" s="14"/>
      <c r="H121" s="14"/>
      <c r="I121" s="15">
        <v>6513.02</v>
      </c>
      <c r="J121" s="15"/>
    </row>
    <row r="122" spans="1:10" ht="28.2" customHeight="1" x14ac:dyDescent="0.3">
      <c r="A122" s="13"/>
      <c r="B122" s="13"/>
      <c r="C122" s="14" t="s">
        <v>90</v>
      </c>
      <c r="D122" s="14"/>
      <c r="E122" s="14"/>
      <c r="F122" s="14"/>
      <c r="G122" s="14"/>
      <c r="H122" s="14"/>
      <c r="I122" s="15">
        <v>1004.55</v>
      </c>
      <c r="J122" s="15"/>
    </row>
    <row r="123" spans="1:10" ht="28.2" customHeight="1" x14ac:dyDescent="0.3">
      <c r="A123" s="13"/>
      <c r="B123" s="13"/>
      <c r="C123" s="14" t="s">
        <v>91</v>
      </c>
      <c r="D123" s="14"/>
      <c r="E123" s="14"/>
      <c r="F123" s="14"/>
      <c r="G123" s="14"/>
      <c r="H123" s="14"/>
      <c r="I123" s="15">
        <v>795.88</v>
      </c>
      <c r="J123" s="15"/>
    </row>
    <row r="124" spans="1:10" ht="28.2" customHeight="1" x14ac:dyDescent="0.3">
      <c r="A124" s="13"/>
      <c r="B124" s="13"/>
      <c r="C124" s="14" t="s">
        <v>92</v>
      </c>
      <c r="D124" s="14"/>
      <c r="E124" s="14"/>
      <c r="F124" s="14"/>
      <c r="G124" s="14"/>
      <c r="H124" s="14"/>
      <c r="I124" s="15">
        <v>369.13</v>
      </c>
      <c r="J124" s="15"/>
    </row>
    <row r="125" spans="1:10" ht="28.2" customHeight="1" x14ac:dyDescent="0.3">
      <c r="A125" s="13"/>
      <c r="B125" s="13"/>
      <c r="C125" s="14" t="s">
        <v>93</v>
      </c>
      <c r="D125" s="14"/>
      <c r="E125" s="14"/>
      <c r="F125" s="14"/>
      <c r="G125" s="14"/>
      <c r="H125" s="14"/>
      <c r="I125" s="15">
        <v>20.82</v>
      </c>
      <c r="J125" s="15"/>
    </row>
    <row r="126" spans="1:10" ht="28.2" customHeight="1" x14ac:dyDescent="0.3">
      <c r="A126" s="13"/>
      <c r="B126" s="13"/>
      <c r="C126" s="14" t="s">
        <v>94</v>
      </c>
      <c r="D126" s="14"/>
      <c r="E126" s="14"/>
      <c r="F126" s="14"/>
      <c r="G126" s="14"/>
      <c r="H126" s="14"/>
      <c r="I126" s="15">
        <v>1158.3399999999999</v>
      </c>
      <c r="J126" s="15"/>
    </row>
    <row r="127" spans="1:10" ht="28.2" customHeight="1" x14ac:dyDescent="0.3">
      <c r="A127" s="13"/>
      <c r="B127" s="13"/>
      <c r="C127" s="14" t="s">
        <v>95</v>
      </c>
      <c r="D127" s="14"/>
      <c r="E127" s="14"/>
      <c r="F127" s="14"/>
      <c r="G127" s="14"/>
      <c r="H127" s="14"/>
      <c r="I127" s="15">
        <v>2132.34</v>
      </c>
      <c r="J127" s="15"/>
    </row>
    <row r="128" spans="1:10" ht="28.2" customHeight="1" x14ac:dyDescent="0.3">
      <c r="A128" s="13"/>
      <c r="B128" s="13"/>
      <c r="C128" s="14" t="s">
        <v>95</v>
      </c>
      <c r="D128" s="14"/>
      <c r="E128" s="14"/>
      <c r="F128" s="14"/>
      <c r="G128" s="14"/>
      <c r="H128" s="14"/>
      <c r="I128" s="15">
        <v>240.82</v>
      </c>
      <c r="J128" s="15"/>
    </row>
    <row r="129" spans="1:10" ht="28.2" customHeight="1" x14ac:dyDescent="0.3">
      <c r="A129" s="13"/>
      <c r="B129" s="13"/>
      <c r="C129" s="14" t="s">
        <v>96</v>
      </c>
      <c r="D129" s="14"/>
      <c r="E129" s="14"/>
      <c r="F129" s="14"/>
      <c r="G129" s="14"/>
      <c r="H129" s="14"/>
      <c r="I129" s="15">
        <v>914.89</v>
      </c>
      <c r="J129" s="15"/>
    </row>
    <row r="130" spans="1:10" ht="28.2" customHeight="1" x14ac:dyDescent="0.3">
      <c r="A130" s="13"/>
      <c r="B130" s="13"/>
      <c r="C130" s="14" t="s">
        <v>96</v>
      </c>
      <c r="D130" s="14"/>
      <c r="E130" s="14"/>
      <c r="F130" s="14"/>
      <c r="G130" s="14"/>
      <c r="H130" s="14"/>
      <c r="I130" s="15">
        <v>393.97</v>
      </c>
      <c r="J130" s="15"/>
    </row>
    <row r="131" spans="1:10" ht="28.2" customHeight="1" x14ac:dyDescent="0.3">
      <c r="A131" s="13"/>
      <c r="B131" s="13"/>
      <c r="C131" s="14" t="s">
        <v>97</v>
      </c>
      <c r="D131" s="14"/>
      <c r="E131" s="14"/>
      <c r="F131" s="14"/>
      <c r="G131" s="14"/>
      <c r="H131" s="14"/>
      <c r="I131" s="15">
        <v>5768.55</v>
      </c>
      <c r="J131" s="15"/>
    </row>
    <row r="132" spans="1:10" ht="28.2" customHeight="1" x14ac:dyDescent="0.3">
      <c r="A132" s="13"/>
      <c r="B132" s="13"/>
      <c r="C132" s="14" t="s">
        <v>98</v>
      </c>
      <c r="D132" s="14"/>
      <c r="E132" s="14"/>
      <c r="F132" s="14"/>
      <c r="G132" s="14"/>
      <c r="H132" s="14"/>
      <c r="I132" s="15">
        <v>3277.76</v>
      </c>
      <c r="J132" s="15"/>
    </row>
    <row r="133" spans="1:10" ht="28.2" customHeight="1" x14ac:dyDescent="0.3">
      <c r="A133" s="13"/>
      <c r="B133" s="13"/>
      <c r="C133" s="14" t="s">
        <v>99</v>
      </c>
      <c r="D133" s="14"/>
      <c r="E133" s="14"/>
      <c r="F133" s="14"/>
      <c r="G133" s="14"/>
      <c r="H133" s="14"/>
      <c r="I133" s="15">
        <v>2126.7199999999998</v>
      </c>
      <c r="J133" s="15"/>
    </row>
    <row r="134" spans="1:10" ht="28.2" customHeight="1" x14ac:dyDescent="0.3">
      <c r="A134" s="13"/>
      <c r="B134" s="13"/>
      <c r="C134" s="14" t="s">
        <v>100</v>
      </c>
      <c r="D134" s="14"/>
      <c r="E134" s="14"/>
      <c r="F134" s="14"/>
      <c r="G134" s="14"/>
      <c r="H134" s="14"/>
      <c r="I134" s="15">
        <v>325.32</v>
      </c>
      <c r="J134" s="15"/>
    </row>
    <row r="135" spans="1:10" ht="28.2" customHeight="1" x14ac:dyDescent="0.3">
      <c r="A135" s="13"/>
      <c r="B135" s="13"/>
      <c r="C135" s="14" t="s">
        <v>101</v>
      </c>
      <c r="D135" s="14"/>
      <c r="E135" s="14"/>
      <c r="F135" s="14"/>
      <c r="G135" s="14"/>
      <c r="H135" s="14"/>
      <c r="I135" s="15">
        <v>1133.6500000000001</v>
      </c>
      <c r="J135" s="15"/>
    </row>
    <row r="136" spans="1:10" ht="28.2" customHeight="1" x14ac:dyDescent="0.3">
      <c r="A136" s="13"/>
      <c r="B136" s="13"/>
      <c r="C136" s="14" t="s">
        <v>102</v>
      </c>
      <c r="D136" s="14"/>
      <c r="E136" s="14"/>
      <c r="F136" s="14"/>
      <c r="G136" s="14"/>
      <c r="H136" s="14"/>
      <c r="I136" s="15">
        <v>10248.41</v>
      </c>
      <c r="J136" s="15"/>
    </row>
    <row r="137" spans="1:10" ht="28.2" customHeight="1" x14ac:dyDescent="0.3">
      <c r="A137" s="13"/>
      <c r="B137" s="13"/>
      <c r="C137" s="14" t="s">
        <v>102</v>
      </c>
      <c r="D137" s="14"/>
      <c r="E137" s="14"/>
      <c r="F137" s="14"/>
      <c r="G137" s="14"/>
      <c r="H137" s="14"/>
      <c r="I137" s="15">
        <v>2603.31</v>
      </c>
      <c r="J137" s="15"/>
    </row>
    <row r="138" spans="1:10" ht="28.2" customHeight="1" x14ac:dyDescent="0.3">
      <c r="A138" s="13"/>
      <c r="B138" s="13"/>
      <c r="C138" s="14" t="s">
        <v>103</v>
      </c>
      <c r="D138" s="14"/>
      <c r="E138" s="14"/>
      <c r="F138" s="14"/>
      <c r="G138" s="14"/>
      <c r="H138" s="14"/>
      <c r="I138" s="15">
        <v>9567.84</v>
      </c>
      <c r="J138" s="15"/>
    </row>
    <row r="139" spans="1:10" ht="28.2" customHeight="1" x14ac:dyDescent="0.3">
      <c r="A139" s="13"/>
      <c r="B139" s="13"/>
      <c r="C139" s="14" t="s">
        <v>103</v>
      </c>
      <c r="D139" s="14"/>
      <c r="E139" s="14"/>
      <c r="F139" s="14"/>
      <c r="G139" s="14"/>
      <c r="H139" s="14"/>
      <c r="I139" s="15">
        <v>1969.85</v>
      </c>
      <c r="J139" s="15"/>
    </row>
    <row r="140" spans="1:10" ht="28.2" customHeight="1" x14ac:dyDescent="0.3">
      <c r="A140" s="13"/>
      <c r="B140" s="13"/>
      <c r="C140" s="14" t="s">
        <v>104</v>
      </c>
      <c r="D140" s="14"/>
      <c r="E140" s="14"/>
      <c r="F140" s="14"/>
      <c r="G140" s="14"/>
      <c r="H140" s="14"/>
      <c r="I140" s="15">
        <v>2827.37</v>
      </c>
      <c r="J140" s="15"/>
    </row>
    <row r="141" spans="1:10" ht="28.2" customHeight="1" x14ac:dyDescent="0.3">
      <c r="A141" s="13"/>
      <c r="B141" s="13"/>
      <c r="C141" s="14" t="s">
        <v>105</v>
      </c>
      <c r="D141" s="14"/>
      <c r="E141" s="14"/>
      <c r="F141" s="14"/>
      <c r="G141" s="14"/>
      <c r="H141" s="14"/>
      <c r="I141" s="15">
        <v>216.85</v>
      </c>
      <c r="J141" s="15"/>
    </row>
    <row r="142" spans="1:10" ht="28.2" customHeight="1" x14ac:dyDescent="0.3">
      <c r="A142" s="13"/>
      <c r="B142" s="13"/>
      <c r="C142" s="14" t="s">
        <v>106</v>
      </c>
      <c r="D142" s="14"/>
      <c r="E142" s="14"/>
      <c r="F142" s="14"/>
      <c r="G142" s="14"/>
      <c r="H142" s="14"/>
      <c r="I142" s="15">
        <v>2432.9</v>
      </c>
      <c r="J142" s="15"/>
    </row>
    <row r="143" spans="1:10" ht="28.2" customHeight="1" x14ac:dyDescent="0.3">
      <c r="A143" s="13"/>
      <c r="B143" s="13"/>
      <c r="C143" s="14" t="s">
        <v>107</v>
      </c>
      <c r="D143" s="14"/>
      <c r="E143" s="14"/>
      <c r="F143" s="14"/>
      <c r="G143" s="14"/>
      <c r="H143" s="14"/>
      <c r="I143" s="15">
        <v>1275.96</v>
      </c>
      <c r="J143" s="15"/>
    </row>
    <row r="144" spans="1:10" ht="28.2" customHeight="1" x14ac:dyDescent="0.3">
      <c r="A144" s="13"/>
      <c r="B144" s="13"/>
      <c r="C144" s="14" t="s">
        <v>108</v>
      </c>
      <c r="D144" s="14"/>
      <c r="E144" s="14"/>
      <c r="F144" s="14"/>
      <c r="G144" s="14"/>
      <c r="H144" s="14"/>
      <c r="I144" s="15">
        <v>7624.48</v>
      </c>
      <c r="J144" s="15"/>
    </row>
    <row r="145" spans="1:10" ht="28.2" customHeight="1" x14ac:dyDescent="0.3">
      <c r="A145" s="13"/>
      <c r="B145" s="13"/>
      <c r="C145" s="14" t="s">
        <v>109</v>
      </c>
      <c r="D145" s="14"/>
      <c r="E145" s="14"/>
      <c r="F145" s="14"/>
      <c r="G145" s="14"/>
      <c r="H145" s="14"/>
      <c r="I145" s="15">
        <v>2972.56</v>
      </c>
      <c r="J145" s="15"/>
    </row>
    <row r="146" spans="1:10" ht="28.2" customHeight="1" x14ac:dyDescent="0.3">
      <c r="A146" s="13"/>
      <c r="B146" s="13"/>
      <c r="C146" s="14" t="s">
        <v>109</v>
      </c>
      <c r="D146" s="14"/>
      <c r="E146" s="14"/>
      <c r="F146" s="14"/>
      <c r="G146" s="14"/>
      <c r="H146" s="14"/>
      <c r="I146" s="15">
        <v>393.97</v>
      </c>
      <c r="J146" s="15"/>
    </row>
    <row r="147" spans="1:10" ht="28.2" customHeight="1" x14ac:dyDescent="0.3">
      <c r="A147" s="13"/>
      <c r="B147" s="13"/>
      <c r="C147" s="14" t="s">
        <v>110</v>
      </c>
      <c r="D147" s="14"/>
      <c r="E147" s="14"/>
      <c r="F147" s="14"/>
      <c r="G147" s="14"/>
      <c r="H147" s="14"/>
      <c r="I147" s="15">
        <v>5720.52</v>
      </c>
      <c r="J147" s="15"/>
    </row>
    <row r="148" spans="1:10" ht="28.2" customHeight="1" x14ac:dyDescent="0.3">
      <c r="A148" s="13"/>
      <c r="B148" s="13"/>
      <c r="C148" s="14" t="s">
        <v>111</v>
      </c>
      <c r="D148" s="14"/>
      <c r="E148" s="14"/>
      <c r="F148" s="14"/>
      <c r="G148" s="14"/>
      <c r="H148" s="14"/>
      <c r="I148" s="15">
        <v>2460.6</v>
      </c>
      <c r="J148" s="15"/>
    </row>
    <row r="149" spans="1:10" ht="28.2" customHeight="1" x14ac:dyDescent="0.3">
      <c r="A149" s="13"/>
      <c r="B149" s="13"/>
      <c r="C149" s="14" t="s">
        <v>112</v>
      </c>
      <c r="D149" s="14"/>
      <c r="E149" s="14"/>
      <c r="F149" s="14"/>
      <c r="G149" s="14"/>
      <c r="H149" s="14"/>
      <c r="I149" s="15">
        <v>270.81</v>
      </c>
      <c r="J149" s="15"/>
    </row>
    <row r="150" spans="1:10" ht="28.2" customHeight="1" x14ac:dyDescent="0.3">
      <c r="A150" s="13"/>
      <c r="B150" s="13"/>
      <c r="C150" s="14" t="s">
        <v>113</v>
      </c>
      <c r="D150" s="14"/>
      <c r="E150" s="14"/>
      <c r="F150" s="14"/>
      <c r="G150" s="14"/>
      <c r="H150" s="14"/>
      <c r="I150" s="15">
        <v>12033.71</v>
      </c>
      <c r="J150" s="15"/>
    </row>
    <row r="151" spans="1:10" ht="28.2" customHeight="1" x14ac:dyDescent="0.3">
      <c r="A151" s="13"/>
      <c r="B151" s="13"/>
      <c r="C151" s="14" t="s">
        <v>113</v>
      </c>
      <c r="D151" s="14"/>
      <c r="E151" s="14"/>
      <c r="F151" s="14"/>
      <c r="G151" s="14"/>
      <c r="H151" s="14"/>
      <c r="I151" s="15">
        <v>376.4</v>
      </c>
      <c r="J151" s="15"/>
    </row>
    <row r="152" spans="1:10" ht="28.2" customHeight="1" x14ac:dyDescent="0.3">
      <c r="A152" s="13"/>
      <c r="B152" s="13"/>
      <c r="C152" s="14" t="s">
        <v>114</v>
      </c>
      <c r="D152" s="14"/>
      <c r="E152" s="14"/>
      <c r="F152" s="14"/>
      <c r="G152" s="14"/>
      <c r="H152" s="14"/>
      <c r="I152" s="15">
        <v>37910.699999999997</v>
      </c>
      <c r="J152" s="15"/>
    </row>
    <row r="153" spans="1:10" ht="28.2" customHeight="1" x14ac:dyDescent="0.3">
      <c r="A153" s="13"/>
      <c r="B153" s="13"/>
      <c r="C153" s="14" t="s">
        <v>115</v>
      </c>
      <c r="D153" s="14"/>
      <c r="E153" s="14"/>
      <c r="F153" s="14"/>
      <c r="G153" s="14"/>
      <c r="H153" s="14"/>
      <c r="I153" s="15">
        <v>5115.66</v>
      </c>
      <c r="J153" s="15"/>
    </row>
    <row r="154" spans="1:10" ht="28.2" customHeight="1" x14ac:dyDescent="0.3">
      <c r="A154" s="13"/>
      <c r="B154" s="13"/>
      <c r="C154" s="14" t="s">
        <v>116</v>
      </c>
      <c r="D154" s="14"/>
      <c r="E154" s="14"/>
      <c r="F154" s="14"/>
      <c r="G154" s="14"/>
      <c r="H154" s="14"/>
      <c r="I154" s="15">
        <v>31434</v>
      </c>
      <c r="J154" s="15"/>
    </row>
    <row r="155" spans="1:10" ht="28.2" customHeight="1" x14ac:dyDescent="0.3">
      <c r="A155" s="13"/>
      <c r="B155" s="13"/>
      <c r="C155" s="14" t="s">
        <v>117</v>
      </c>
      <c r="D155" s="14"/>
      <c r="E155" s="14"/>
      <c r="F155" s="14"/>
      <c r="G155" s="14"/>
      <c r="H155" s="14"/>
      <c r="I155" s="15">
        <v>1402.4</v>
      </c>
      <c r="J155" s="15"/>
    </row>
    <row r="156" spans="1:10" ht="28.2" customHeight="1" x14ac:dyDescent="0.3">
      <c r="A156" s="13"/>
      <c r="B156" s="13"/>
      <c r="C156" s="14" t="s">
        <v>118</v>
      </c>
      <c r="D156" s="14"/>
      <c r="E156" s="14"/>
      <c r="F156" s="14"/>
      <c r="G156" s="14"/>
      <c r="H156" s="14"/>
      <c r="I156" s="15">
        <v>4061.5</v>
      </c>
      <c r="J156" s="15"/>
    </row>
    <row r="157" spans="1:10" ht="28.2" customHeight="1" x14ac:dyDescent="0.3">
      <c r="A157" s="13"/>
      <c r="B157" s="13"/>
      <c r="C157" s="14" t="s">
        <v>119</v>
      </c>
      <c r="D157" s="14"/>
      <c r="E157" s="14"/>
      <c r="F157" s="14"/>
      <c r="G157" s="14"/>
      <c r="H157" s="14"/>
      <c r="I157" s="15">
        <v>5261.5</v>
      </c>
      <c r="J157" s="15"/>
    </row>
    <row r="158" spans="1:10" ht="28.2" customHeight="1" x14ac:dyDescent="0.3">
      <c r="A158" s="13"/>
      <c r="B158" s="13"/>
      <c r="C158" s="14" t="s">
        <v>120</v>
      </c>
      <c r="D158" s="14"/>
      <c r="E158" s="14"/>
      <c r="F158" s="14"/>
      <c r="G158" s="14"/>
      <c r="H158" s="14"/>
      <c r="I158" s="16">
        <v>-5261.5</v>
      </c>
      <c r="J158" s="16"/>
    </row>
    <row r="159" spans="1:10" ht="28.2" customHeight="1" x14ac:dyDescent="0.3">
      <c r="A159" s="13"/>
      <c r="B159" s="13"/>
      <c r="C159" s="14" t="s">
        <v>121</v>
      </c>
      <c r="D159" s="14"/>
      <c r="E159" s="14"/>
      <c r="F159" s="14"/>
      <c r="G159" s="14"/>
      <c r="H159" s="14"/>
      <c r="I159" s="15">
        <v>5261.5</v>
      </c>
      <c r="J159" s="15"/>
    </row>
    <row r="160" spans="1:10" ht="28.2" customHeight="1" x14ac:dyDescent="0.3">
      <c r="A160" s="13"/>
      <c r="B160" s="13"/>
      <c r="C160" s="14" t="s">
        <v>122</v>
      </c>
      <c r="D160" s="14"/>
      <c r="E160" s="14"/>
      <c r="F160" s="14"/>
      <c r="G160" s="14"/>
      <c r="H160" s="14"/>
      <c r="I160" s="15">
        <v>1617.3</v>
      </c>
      <c r="J160" s="15"/>
    </row>
    <row r="161" spans="1:10" ht="28.2" customHeight="1" x14ac:dyDescent="0.3">
      <c r="A161" s="13"/>
      <c r="B161" s="13"/>
      <c r="C161" s="14" t="s">
        <v>123</v>
      </c>
      <c r="D161" s="14"/>
      <c r="E161" s="14"/>
      <c r="F161" s="14"/>
      <c r="G161" s="14"/>
      <c r="H161" s="14"/>
      <c r="I161" s="15">
        <v>4588.28</v>
      </c>
      <c r="J161" s="15"/>
    </row>
    <row r="162" spans="1:10" ht="28.2" customHeight="1" x14ac:dyDescent="0.3">
      <c r="A162" s="13"/>
      <c r="B162" s="13"/>
      <c r="C162" s="14" t="s">
        <v>124</v>
      </c>
      <c r="D162" s="14"/>
      <c r="E162" s="14"/>
      <c r="F162" s="14"/>
      <c r="G162" s="14"/>
      <c r="H162" s="14"/>
      <c r="I162" s="15">
        <v>192.46</v>
      </c>
      <c r="J162" s="15"/>
    </row>
    <row r="163" spans="1:10" ht="28.2" customHeight="1" x14ac:dyDescent="0.3">
      <c r="A163" s="13"/>
      <c r="B163" s="13"/>
      <c r="C163" s="14" t="s">
        <v>125</v>
      </c>
      <c r="D163" s="14"/>
      <c r="E163" s="14"/>
      <c r="F163" s="14"/>
      <c r="G163" s="14"/>
      <c r="H163" s="14"/>
      <c r="I163" s="15">
        <v>320.69</v>
      </c>
      <c r="J163" s="15"/>
    </row>
    <row r="164" spans="1:10" ht="28.2" customHeight="1" x14ac:dyDescent="0.3">
      <c r="A164" s="13"/>
      <c r="B164" s="13"/>
      <c r="C164" s="14" t="s">
        <v>126</v>
      </c>
      <c r="D164" s="14"/>
      <c r="E164" s="14"/>
      <c r="F164" s="14"/>
      <c r="G164" s="14"/>
      <c r="H164" s="14"/>
      <c r="I164" s="15">
        <v>147.04</v>
      </c>
      <c r="J164" s="15"/>
    </row>
    <row r="165" spans="1:10" ht="28.2" customHeight="1" x14ac:dyDescent="0.3">
      <c r="A165" s="13"/>
      <c r="B165" s="13"/>
      <c r="C165" s="14" t="s">
        <v>127</v>
      </c>
      <c r="D165" s="14"/>
      <c r="E165" s="14"/>
      <c r="F165" s="14"/>
      <c r="G165" s="14"/>
      <c r="H165" s="14"/>
      <c r="I165" s="15">
        <v>73.03</v>
      </c>
      <c r="J165" s="15"/>
    </row>
    <row r="166" spans="1:10" ht="28.2" customHeight="1" x14ac:dyDescent="0.3">
      <c r="A166" s="13"/>
      <c r="B166" s="13"/>
      <c r="C166" s="14" t="s">
        <v>128</v>
      </c>
      <c r="D166" s="14"/>
      <c r="E166" s="14"/>
      <c r="F166" s="14"/>
      <c r="G166" s="14"/>
      <c r="H166" s="14"/>
      <c r="I166" s="15">
        <v>1385.31</v>
      </c>
      <c r="J166" s="15"/>
    </row>
    <row r="167" spans="1:10" ht="28.2" customHeight="1" x14ac:dyDescent="0.3">
      <c r="A167" s="13"/>
      <c r="B167" s="13"/>
      <c r="C167" s="14" t="s">
        <v>128</v>
      </c>
      <c r="D167" s="14"/>
      <c r="E167" s="14"/>
      <c r="F167" s="14"/>
      <c r="G167" s="14"/>
      <c r="H167" s="14"/>
      <c r="I167" s="15">
        <v>50.65</v>
      </c>
      <c r="J167" s="15"/>
    </row>
    <row r="168" spans="1:10" ht="28.2" customHeight="1" x14ac:dyDescent="0.3">
      <c r="A168" s="13"/>
      <c r="B168" s="13"/>
      <c r="C168" s="14" t="s">
        <v>129</v>
      </c>
      <c r="D168" s="14"/>
      <c r="E168" s="14"/>
      <c r="F168" s="14"/>
      <c r="G168" s="14"/>
      <c r="H168" s="14"/>
      <c r="I168" s="15">
        <v>385.42</v>
      </c>
      <c r="J168" s="15"/>
    </row>
    <row r="169" spans="1:10" ht="28.2" customHeight="1" x14ac:dyDescent="0.3">
      <c r="A169" s="13"/>
      <c r="B169" s="13"/>
      <c r="C169" s="14" t="s">
        <v>130</v>
      </c>
      <c r="D169" s="14"/>
      <c r="E169" s="14"/>
      <c r="F169" s="14"/>
      <c r="G169" s="14"/>
      <c r="H169" s="14"/>
      <c r="I169" s="15">
        <v>102.82</v>
      </c>
      <c r="J169" s="15"/>
    </row>
    <row r="170" spans="1:10" ht="28.2" customHeight="1" x14ac:dyDescent="0.3">
      <c r="A170" s="13"/>
      <c r="B170" s="13"/>
      <c r="C170" s="14" t="s">
        <v>131</v>
      </c>
      <c r="D170" s="14"/>
      <c r="E170" s="14"/>
      <c r="F170" s="14"/>
      <c r="G170" s="14"/>
      <c r="H170" s="14"/>
      <c r="I170" s="15">
        <v>283.63</v>
      </c>
      <c r="J170" s="15"/>
    </row>
    <row r="171" spans="1:10" ht="28.2" customHeight="1" x14ac:dyDescent="0.3">
      <c r="A171" s="13"/>
      <c r="B171" s="13"/>
      <c r="C171" s="14" t="s">
        <v>132</v>
      </c>
      <c r="D171" s="14"/>
      <c r="E171" s="14"/>
      <c r="F171" s="14"/>
      <c r="G171" s="14"/>
      <c r="H171" s="14"/>
      <c r="I171" s="15">
        <v>37.06</v>
      </c>
      <c r="J171" s="15"/>
    </row>
    <row r="172" spans="1:10" ht="28.2" customHeight="1" x14ac:dyDescent="0.3">
      <c r="A172" s="13"/>
      <c r="B172" s="13"/>
      <c r="C172" s="14" t="s">
        <v>133</v>
      </c>
      <c r="D172" s="14"/>
      <c r="E172" s="14"/>
      <c r="F172" s="14"/>
      <c r="G172" s="14"/>
      <c r="H172" s="14"/>
      <c r="I172" s="15">
        <v>81.14</v>
      </c>
      <c r="J172" s="15"/>
    </row>
    <row r="173" spans="1:10" ht="28.2" customHeight="1" x14ac:dyDescent="0.3">
      <c r="A173" s="13"/>
      <c r="B173" s="13"/>
      <c r="C173" s="14" t="s">
        <v>134</v>
      </c>
      <c r="D173" s="14"/>
      <c r="E173" s="14"/>
      <c r="F173" s="14"/>
      <c r="G173" s="14"/>
      <c r="H173" s="14"/>
      <c r="I173" s="15">
        <v>18664.86</v>
      </c>
      <c r="J173" s="15"/>
    </row>
    <row r="174" spans="1:10" ht="28.2" customHeight="1" x14ac:dyDescent="0.3">
      <c r="A174" s="13"/>
      <c r="B174" s="13"/>
      <c r="C174" s="14" t="s">
        <v>134</v>
      </c>
      <c r="D174" s="14"/>
      <c r="E174" s="14"/>
      <c r="F174" s="14"/>
      <c r="G174" s="14"/>
      <c r="H174" s="14"/>
      <c r="I174" s="15">
        <v>1578.27</v>
      </c>
      <c r="J174" s="15"/>
    </row>
    <row r="175" spans="1:10" ht="28.2" customHeight="1" x14ac:dyDescent="0.3">
      <c r="A175" s="13"/>
      <c r="B175" s="13"/>
      <c r="C175" s="14" t="s">
        <v>135</v>
      </c>
      <c r="D175" s="14"/>
      <c r="E175" s="14"/>
      <c r="F175" s="14"/>
      <c r="G175" s="14"/>
      <c r="H175" s="14"/>
      <c r="I175" s="15">
        <v>2249.92</v>
      </c>
      <c r="J175" s="15"/>
    </row>
    <row r="176" spans="1:10" ht="28.2" customHeight="1" x14ac:dyDescent="0.3">
      <c r="A176" s="13"/>
      <c r="B176" s="13"/>
      <c r="C176" s="14" t="s">
        <v>135</v>
      </c>
      <c r="D176" s="14"/>
      <c r="E176" s="14"/>
      <c r="F176" s="14"/>
      <c r="G176" s="14"/>
      <c r="H176" s="14"/>
      <c r="I176" s="15">
        <v>101.29</v>
      </c>
      <c r="J176" s="15"/>
    </row>
    <row r="177" spans="1:10" ht="28.2" customHeight="1" x14ac:dyDescent="0.3">
      <c r="A177" s="13"/>
      <c r="B177" s="13"/>
      <c r="C177" s="14" t="s">
        <v>136</v>
      </c>
      <c r="D177" s="14"/>
      <c r="E177" s="14"/>
      <c r="F177" s="14"/>
      <c r="G177" s="14"/>
      <c r="H177" s="14"/>
      <c r="I177" s="15">
        <v>34685.440000000002</v>
      </c>
      <c r="J177" s="15"/>
    </row>
    <row r="178" spans="1:10" ht="28.2" customHeight="1" x14ac:dyDescent="0.3">
      <c r="A178" s="13"/>
      <c r="B178" s="13"/>
      <c r="C178" s="14" t="s">
        <v>136</v>
      </c>
      <c r="D178" s="14"/>
      <c r="E178" s="14"/>
      <c r="F178" s="14"/>
      <c r="G178" s="14"/>
      <c r="H178" s="14"/>
      <c r="I178" s="15">
        <v>163.25</v>
      </c>
      <c r="J178" s="15"/>
    </row>
    <row r="179" spans="1:10" ht="28.2" customHeight="1" x14ac:dyDescent="0.3">
      <c r="A179" s="13"/>
      <c r="B179" s="13"/>
      <c r="C179" s="14" t="s">
        <v>137</v>
      </c>
      <c r="D179" s="14"/>
      <c r="E179" s="14"/>
      <c r="F179" s="14"/>
      <c r="G179" s="14"/>
      <c r="H179" s="14"/>
      <c r="I179" s="15">
        <v>783.75</v>
      </c>
      <c r="J179" s="15"/>
    </row>
    <row r="180" spans="1:10" ht="28.2" customHeight="1" x14ac:dyDescent="0.3">
      <c r="A180" s="13"/>
      <c r="B180" s="13"/>
      <c r="C180" s="14" t="s">
        <v>138</v>
      </c>
      <c r="D180" s="14"/>
      <c r="E180" s="14"/>
      <c r="F180" s="14"/>
      <c r="G180" s="14"/>
      <c r="H180" s="14"/>
      <c r="I180" s="15">
        <v>1815</v>
      </c>
      <c r="J180" s="15"/>
    </row>
    <row r="181" spans="1:10" ht="28.2" customHeight="1" x14ac:dyDescent="0.3">
      <c r="A181" s="13"/>
      <c r="B181" s="13"/>
      <c r="C181" s="14" t="s">
        <v>139</v>
      </c>
      <c r="D181" s="14"/>
      <c r="E181" s="14"/>
      <c r="F181" s="14"/>
      <c r="G181" s="14"/>
      <c r="H181" s="14"/>
      <c r="I181" s="15">
        <v>11631.55</v>
      </c>
      <c r="J181" s="15"/>
    </row>
    <row r="182" spans="1:10" ht="28.2" customHeight="1" x14ac:dyDescent="0.3">
      <c r="A182" s="13"/>
      <c r="B182" s="13"/>
      <c r="C182" s="14" t="s">
        <v>139</v>
      </c>
      <c r="D182" s="14"/>
      <c r="E182" s="14"/>
      <c r="F182" s="14"/>
      <c r="G182" s="14"/>
      <c r="H182" s="14"/>
      <c r="I182" s="15">
        <v>313.86</v>
      </c>
      <c r="J182" s="15"/>
    </row>
    <row r="183" spans="1:10" ht="28.2" customHeight="1" x14ac:dyDescent="0.3">
      <c r="A183" s="13"/>
      <c r="B183" s="13"/>
      <c r="C183" s="14" t="s">
        <v>140</v>
      </c>
      <c r="D183" s="14"/>
      <c r="E183" s="14"/>
      <c r="F183" s="14"/>
      <c r="G183" s="14"/>
      <c r="H183" s="14"/>
      <c r="I183" s="15">
        <v>27.84</v>
      </c>
      <c r="J183" s="15"/>
    </row>
    <row r="184" spans="1:10" ht="28.2" customHeight="1" x14ac:dyDescent="0.3">
      <c r="A184" s="13"/>
      <c r="B184" s="13"/>
      <c r="C184" s="14" t="s">
        <v>141</v>
      </c>
      <c r="D184" s="14"/>
      <c r="E184" s="14"/>
      <c r="F184" s="14"/>
      <c r="G184" s="14"/>
      <c r="H184" s="14"/>
      <c r="I184" s="15">
        <v>218.34</v>
      </c>
      <c r="J184" s="15"/>
    </row>
    <row r="185" spans="1:10" ht="28.2" customHeight="1" x14ac:dyDescent="0.3">
      <c r="A185" s="13"/>
      <c r="B185" s="13"/>
      <c r="C185" s="14" t="s">
        <v>142</v>
      </c>
      <c r="D185" s="14"/>
      <c r="E185" s="14"/>
      <c r="F185" s="14"/>
      <c r="G185" s="14"/>
      <c r="H185" s="14"/>
      <c r="I185" s="15">
        <v>116.05</v>
      </c>
      <c r="J185" s="15"/>
    </row>
    <row r="186" spans="1:10" ht="28.2" customHeight="1" x14ac:dyDescent="0.3">
      <c r="A186" s="13"/>
      <c r="B186" s="13"/>
      <c r="C186" s="14" t="s">
        <v>143</v>
      </c>
      <c r="D186" s="14"/>
      <c r="E186" s="14"/>
      <c r="F186" s="14"/>
      <c r="G186" s="14"/>
      <c r="H186" s="14"/>
      <c r="I186" s="15">
        <v>2036.35</v>
      </c>
      <c r="J186" s="15"/>
    </row>
    <row r="187" spans="1:10" ht="28.2" customHeight="1" x14ac:dyDescent="0.3">
      <c r="A187" s="13"/>
      <c r="B187" s="13"/>
      <c r="C187" s="14" t="s">
        <v>143</v>
      </c>
      <c r="D187" s="14"/>
      <c r="E187" s="14"/>
      <c r="F187" s="14"/>
      <c r="G187" s="14"/>
      <c r="H187" s="14"/>
      <c r="I187" s="15">
        <v>180.96</v>
      </c>
      <c r="J187" s="15"/>
    </row>
    <row r="188" spans="1:10" ht="28.2" customHeight="1" x14ac:dyDescent="0.3">
      <c r="A188" s="13"/>
      <c r="B188" s="13"/>
      <c r="C188" s="14" t="s">
        <v>144</v>
      </c>
      <c r="D188" s="14"/>
      <c r="E188" s="14"/>
      <c r="F188" s="14"/>
      <c r="G188" s="14"/>
      <c r="H188" s="14"/>
      <c r="I188" s="15">
        <v>591.59</v>
      </c>
      <c r="J188" s="15"/>
    </row>
    <row r="189" spans="1:10" ht="28.2" customHeight="1" x14ac:dyDescent="0.3">
      <c r="A189" s="13"/>
      <c r="B189" s="13"/>
      <c r="C189" s="14" t="s">
        <v>145</v>
      </c>
      <c r="D189" s="14"/>
      <c r="E189" s="14"/>
      <c r="F189" s="14"/>
      <c r="G189" s="14"/>
      <c r="H189" s="14"/>
      <c r="I189" s="15">
        <v>376.82</v>
      </c>
      <c r="J189" s="15"/>
    </row>
    <row r="190" spans="1:10" ht="28.2" customHeight="1" x14ac:dyDescent="0.3">
      <c r="A190" s="13"/>
      <c r="B190" s="13"/>
      <c r="C190" s="14" t="s">
        <v>145</v>
      </c>
      <c r="D190" s="14"/>
      <c r="E190" s="14"/>
      <c r="F190" s="14"/>
      <c r="G190" s="14"/>
      <c r="H190" s="14"/>
      <c r="I190" s="15">
        <v>50.65</v>
      </c>
      <c r="J190" s="15"/>
    </row>
    <row r="191" spans="1:10" ht="28.2" customHeight="1" x14ac:dyDescent="0.3">
      <c r="A191" s="13"/>
      <c r="B191" s="13"/>
      <c r="C191" s="14" t="s">
        <v>146</v>
      </c>
      <c r="D191" s="14"/>
      <c r="E191" s="14"/>
      <c r="F191" s="14"/>
      <c r="G191" s="14"/>
      <c r="H191" s="14"/>
      <c r="I191" s="15">
        <v>489.15</v>
      </c>
      <c r="J191" s="15"/>
    </row>
    <row r="192" spans="1:10" ht="28.2" customHeight="1" x14ac:dyDescent="0.3">
      <c r="A192" s="13"/>
      <c r="B192" s="13"/>
      <c r="C192" s="14" t="s">
        <v>146</v>
      </c>
      <c r="D192" s="14"/>
      <c r="E192" s="14"/>
      <c r="F192" s="14"/>
      <c r="G192" s="14"/>
      <c r="H192" s="14"/>
      <c r="I192" s="15">
        <v>50.65</v>
      </c>
      <c r="J192" s="15"/>
    </row>
    <row r="193" spans="1:10" ht="28.2" customHeight="1" x14ac:dyDescent="0.3">
      <c r="A193" s="13"/>
      <c r="B193" s="13"/>
      <c r="C193" s="14" t="s">
        <v>147</v>
      </c>
      <c r="D193" s="14"/>
      <c r="E193" s="14"/>
      <c r="F193" s="14"/>
      <c r="G193" s="14"/>
      <c r="H193" s="14"/>
      <c r="I193" s="15">
        <v>859.4</v>
      </c>
      <c r="J193" s="15"/>
    </row>
    <row r="194" spans="1:10" ht="28.2" customHeight="1" x14ac:dyDescent="0.3">
      <c r="A194" s="13"/>
      <c r="B194" s="13"/>
      <c r="C194" s="14" t="s">
        <v>148</v>
      </c>
      <c r="D194" s="14"/>
      <c r="E194" s="14"/>
      <c r="F194" s="14"/>
      <c r="G194" s="14"/>
      <c r="H194" s="14"/>
      <c r="I194" s="15">
        <v>1931.57</v>
      </c>
      <c r="J194" s="15"/>
    </row>
    <row r="195" spans="1:10" ht="28.2" customHeight="1" x14ac:dyDescent="0.3">
      <c r="A195" s="13"/>
      <c r="B195" s="13"/>
      <c r="C195" s="14" t="s">
        <v>148</v>
      </c>
      <c r="D195" s="14"/>
      <c r="E195" s="14"/>
      <c r="F195" s="14"/>
      <c r="G195" s="14"/>
      <c r="H195" s="14"/>
      <c r="I195" s="15">
        <v>231.61</v>
      </c>
      <c r="J195" s="15"/>
    </row>
    <row r="196" spans="1:10" ht="28.2" customHeight="1" x14ac:dyDescent="0.3">
      <c r="A196" s="13"/>
      <c r="B196" s="13"/>
      <c r="C196" s="14" t="s">
        <v>149</v>
      </c>
      <c r="D196" s="14"/>
      <c r="E196" s="14"/>
      <c r="F196" s="14"/>
      <c r="G196" s="14"/>
      <c r="H196" s="14"/>
      <c r="I196" s="15">
        <v>40145.21</v>
      </c>
      <c r="J196" s="15"/>
    </row>
    <row r="197" spans="1:10" ht="28.2" customHeight="1" x14ac:dyDescent="0.3">
      <c r="A197" s="13"/>
      <c r="B197" s="13"/>
      <c r="C197" s="14" t="s">
        <v>149</v>
      </c>
      <c r="D197" s="14"/>
      <c r="E197" s="14"/>
      <c r="F197" s="14"/>
      <c r="G197" s="14"/>
      <c r="H197" s="14"/>
      <c r="I197" s="15">
        <v>488.94</v>
      </c>
      <c r="J197" s="15"/>
    </row>
    <row r="198" spans="1:10" ht="28.2" customHeight="1" x14ac:dyDescent="0.3">
      <c r="A198" s="13"/>
      <c r="B198" s="13"/>
      <c r="C198" s="14" t="s">
        <v>150</v>
      </c>
      <c r="D198" s="14"/>
      <c r="E198" s="14"/>
      <c r="F198" s="14"/>
      <c r="G198" s="14"/>
      <c r="H198" s="14"/>
      <c r="I198" s="15">
        <v>579.13</v>
      </c>
      <c r="J198" s="15"/>
    </row>
    <row r="199" spans="1:10" ht="28.2" customHeight="1" x14ac:dyDescent="0.3">
      <c r="A199" s="13"/>
      <c r="B199" s="13"/>
      <c r="C199" s="14" t="s">
        <v>151</v>
      </c>
      <c r="D199" s="14"/>
      <c r="E199" s="14"/>
      <c r="F199" s="14"/>
      <c r="G199" s="14"/>
      <c r="H199" s="14"/>
      <c r="I199" s="15">
        <v>456761.69</v>
      </c>
      <c r="J199" s="15"/>
    </row>
    <row r="200" spans="1:10" ht="28.2" customHeight="1" x14ac:dyDescent="0.3">
      <c r="A200" s="13"/>
      <c r="B200" s="13"/>
      <c r="C200" s="14" t="s">
        <v>151</v>
      </c>
      <c r="D200" s="14"/>
      <c r="E200" s="14"/>
      <c r="F200" s="14"/>
      <c r="G200" s="14"/>
      <c r="H200" s="14"/>
      <c r="I200" s="15">
        <v>15357.58</v>
      </c>
      <c r="J200" s="15"/>
    </row>
    <row r="201" spans="1:10" ht="28.2" customHeight="1" x14ac:dyDescent="0.3">
      <c r="A201" s="13"/>
      <c r="B201" s="13"/>
      <c r="C201" s="14" t="s">
        <v>152</v>
      </c>
      <c r="D201" s="14"/>
      <c r="E201" s="14"/>
      <c r="F201" s="14"/>
      <c r="G201" s="14"/>
      <c r="H201" s="14"/>
      <c r="I201" s="15">
        <v>614227.02</v>
      </c>
      <c r="J201" s="15"/>
    </row>
    <row r="202" spans="1:10" ht="28.2" customHeight="1" x14ac:dyDescent="0.3">
      <c r="A202" s="13"/>
      <c r="B202" s="13"/>
      <c r="C202" s="14" t="s">
        <v>152</v>
      </c>
      <c r="D202" s="14"/>
      <c r="E202" s="14"/>
      <c r="F202" s="14"/>
      <c r="G202" s="14"/>
      <c r="H202" s="14"/>
      <c r="I202" s="15">
        <v>21914.86</v>
      </c>
      <c r="J202" s="15"/>
    </row>
    <row r="203" spans="1:10" ht="28.2" customHeight="1" x14ac:dyDescent="0.3">
      <c r="A203" s="13"/>
      <c r="B203" s="13"/>
      <c r="C203" s="14" t="s">
        <v>153</v>
      </c>
      <c r="D203" s="14"/>
      <c r="E203" s="14"/>
      <c r="F203" s="14"/>
      <c r="G203" s="14"/>
      <c r="H203" s="14"/>
      <c r="I203" s="15">
        <v>613126.07999999996</v>
      </c>
      <c r="J203" s="15"/>
    </row>
    <row r="204" spans="1:10" ht="28.2" customHeight="1" x14ac:dyDescent="0.3">
      <c r="A204" s="13"/>
      <c r="B204" s="13"/>
      <c r="C204" s="14" t="s">
        <v>153</v>
      </c>
      <c r="D204" s="14"/>
      <c r="E204" s="14"/>
      <c r="F204" s="14"/>
      <c r="G204" s="14"/>
      <c r="H204" s="14"/>
      <c r="I204" s="15">
        <v>23622.959999999999</v>
      </c>
      <c r="J204" s="15"/>
    </row>
    <row r="205" spans="1:10" ht="28.2" customHeight="1" x14ac:dyDescent="0.3">
      <c r="A205" s="13"/>
      <c r="B205" s="13"/>
      <c r="C205" s="14" t="s">
        <v>154</v>
      </c>
      <c r="D205" s="14"/>
      <c r="E205" s="14"/>
      <c r="F205" s="14"/>
      <c r="G205" s="14"/>
      <c r="H205" s="14"/>
      <c r="I205" s="15">
        <v>514422.9</v>
      </c>
      <c r="J205" s="15"/>
    </row>
    <row r="206" spans="1:10" ht="28.2" customHeight="1" x14ac:dyDescent="0.3">
      <c r="A206" s="13"/>
      <c r="B206" s="13"/>
      <c r="C206" s="14" t="s">
        <v>154</v>
      </c>
      <c r="D206" s="14"/>
      <c r="E206" s="14"/>
      <c r="F206" s="14"/>
      <c r="G206" s="14"/>
      <c r="H206" s="14"/>
      <c r="I206" s="15">
        <v>23089.19</v>
      </c>
      <c r="J206" s="15"/>
    </row>
    <row r="207" spans="1:10" ht="28.2" customHeight="1" x14ac:dyDescent="0.3">
      <c r="A207" s="13"/>
      <c r="B207" s="13"/>
      <c r="C207" s="14" t="s">
        <v>155</v>
      </c>
      <c r="D207" s="14"/>
      <c r="E207" s="14"/>
      <c r="F207" s="14"/>
      <c r="G207" s="14"/>
      <c r="H207" s="14"/>
      <c r="I207" s="15">
        <v>551984.06999999995</v>
      </c>
      <c r="J207" s="15"/>
    </row>
    <row r="208" spans="1:10" ht="28.2" customHeight="1" x14ac:dyDescent="0.3">
      <c r="A208" s="13"/>
      <c r="B208" s="13"/>
      <c r="C208" s="14" t="s">
        <v>155</v>
      </c>
      <c r="D208" s="14"/>
      <c r="E208" s="14"/>
      <c r="F208" s="14"/>
      <c r="G208" s="14"/>
      <c r="H208" s="14"/>
      <c r="I208" s="15">
        <v>34028.43</v>
      </c>
      <c r="J208" s="15"/>
    </row>
    <row r="209" spans="1:10" ht="28.2" customHeight="1" x14ac:dyDescent="0.3">
      <c r="A209" s="13"/>
      <c r="B209" s="13"/>
      <c r="C209" s="14" t="s">
        <v>156</v>
      </c>
      <c r="D209" s="14"/>
      <c r="E209" s="14"/>
      <c r="F209" s="14"/>
      <c r="G209" s="14"/>
      <c r="H209" s="14"/>
      <c r="I209" s="15">
        <v>548302.27</v>
      </c>
      <c r="J209" s="15"/>
    </row>
    <row r="210" spans="1:10" ht="28.2" customHeight="1" x14ac:dyDescent="0.3">
      <c r="A210" s="13"/>
      <c r="B210" s="13"/>
      <c r="C210" s="14" t="s">
        <v>156</v>
      </c>
      <c r="D210" s="14"/>
      <c r="E210" s="14"/>
      <c r="F210" s="14"/>
      <c r="G210" s="14"/>
      <c r="H210" s="14"/>
      <c r="I210" s="15">
        <v>19361.39</v>
      </c>
      <c r="J210" s="15"/>
    </row>
    <row r="211" spans="1:10" ht="28.2" customHeight="1" x14ac:dyDescent="0.3">
      <c r="A211" s="13"/>
      <c r="B211" s="13"/>
      <c r="C211" s="14" t="s">
        <v>157</v>
      </c>
      <c r="D211" s="14"/>
      <c r="E211" s="14"/>
      <c r="F211" s="14"/>
      <c r="G211" s="14"/>
      <c r="H211" s="14"/>
      <c r="I211" s="15">
        <v>119878.43</v>
      </c>
      <c r="J211" s="15"/>
    </row>
    <row r="212" spans="1:10" ht="28.2" customHeight="1" x14ac:dyDescent="0.3">
      <c r="A212" s="13"/>
      <c r="B212" s="13"/>
      <c r="C212" s="14" t="s">
        <v>157</v>
      </c>
      <c r="D212" s="14"/>
      <c r="E212" s="14"/>
      <c r="F212" s="14"/>
      <c r="G212" s="14"/>
      <c r="H212" s="14"/>
      <c r="I212" s="15">
        <v>5971.47</v>
      </c>
      <c r="J212" s="15"/>
    </row>
    <row r="213" spans="1:10" ht="28.2" customHeight="1" x14ac:dyDescent="0.3">
      <c r="A213" s="13"/>
      <c r="B213" s="13"/>
      <c r="C213" s="14" t="s">
        <v>158</v>
      </c>
      <c r="D213" s="14"/>
      <c r="E213" s="14"/>
      <c r="F213" s="14"/>
      <c r="G213" s="14"/>
      <c r="H213" s="14"/>
      <c r="I213" s="15">
        <v>87088.46</v>
      </c>
      <c r="J213" s="15"/>
    </row>
    <row r="214" spans="1:10" ht="28.2" customHeight="1" x14ac:dyDescent="0.3">
      <c r="A214" s="13"/>
      <c r="B214" s="13"/>
      <c r="C214" s="14" t="s">
        <v>158</v>
      </c>
      <c r="D214" s="14"/>
      <c r="E214" s="14"/>
      <c r="F214" s="14"/>
      <c r="G214" s="14"/>
      <c r="H214" s="14"/>
      <c r="I214" s="15">
        <v>4070.78</v>
      </c>
      <c r="J214" s="15"/>
    </row>
    <row r="215" spans="1:10" ht="28.2" customHeight="1" x14ac:dyDescent="0.3">
      <c r="A215" s="13"/>
      <c r="B215" s="13"/>
      <c r="C215" s="14" t="s">
        <v>159</v>
      </c>
      <c r="D215" s="14"/>
      <c r="E215" s="14"/>
      <c r="F215" s="14"/>
      <c r="G215" s="14"/>
      <c r="H215" s="14"/>
      <c r="I215" s="15">
        <v>114702.2</v>
      </c>
      <c r="J215" s="15"/>
    </row>
    <row r="216" spans="1:10" ht="28.2" customHeight="1" x14ac:dyDescent="0.3">
      <c r="A216" s="13"/>
      <c r="B216" s="13"/>
      <c r="C216" s="14" t="s">
        <v>159</v>
      </c>
      <c r="D216" s="14"/>
      <c r="E216" s="14"/>
      <c r="F216" s="14"/>
      <c r="G216" s="14"/>
      <c r="H216" s="14"/>
      <c r="I216" s="15">
        <v>4181.05</v>
      </c>
      <c r="J216" s="15"/>
    </row>
    <row r="217" spans="1:10" ht="28.2" customHeight="1" x14ac:dyDescent="0.3">
      <c r="A217" s="13"/>
      <c r="B217" s="13"/>
      <c r="C217" s="14" t="s">
        <v>160</v>
      </c>
      <c r="D217" s="14"/>
      <c r="E217" s="14"/>
      <c r="F217" s="14"/>
      <c r="G217" s="14"/>
      <c r="H217" s="14"/>
      <c r="I217" s="15">
        <v>580165.15</v>
      </c>
      <c r="J217" s="15"/>
    </row>
    <row r="218" spans="1:10" ht="28.2" customHeight="1" x14ac:dyDescent="0.3">
      <c r="A218" s="13"/>
      <c r="B218" s="13"/>
      <c r="C218" s="14" t="s">
        <v>160</v>
      </c>
      <c r="D218" s="14"/>
      <c r="E218" s="14"/>
      <c r="F218" s="14"/>
      <c r="G218" s="14"/>
      <c r="H218" s="14"/>
      <c r="I218" s="15">
        <v>20465.87</v>
      </c>
      <c r="J218" s="15"/>
    </row>
    <row r="219" spans="1:10" ht="28.2" customHeight="1" x14ac:dyDescent="0.3">
      <c r="A219" s="13"/>
      <c r="B219" s="13"/>
      <c r="C219" s="14" t="s">
        <v>161</v>
      </c>
      <c r="D219" s="14"/>
      <c r="E219" s="14"/>
      <c r="F219" s="14"/>
      <c r="G219" s="14"/>
      <c r="H219" s="14"/>
      <c r="I219" s="15">
        <v>599013.81999999995</v>
      </c>
      <c r="J219" s="15"/>
    </row>
    <row r="220" spans="1:10" ht="28.2" customHeight="1" x14ac:dyDescent="0.3">
      <c r="A220" s="13"/>
      <c r="B220" s="13"/>
      <c r="C220" s="14" t="s">
        <v>161</v>
      </c>
      <c r="D220" s="14"/>
      <c r="E220" s="14"/>
      <c r="F220" s="14"/>
      <c r="G220" s="14"/>
      <c r="H220" s="14"/>
      <c r="I220" s="15">
        <v>13676.19</v>
      </c>
      <c r="J220" s="15"/>
    </row>
    <row r="221" spans="1:10" ht="28.2" customHeight="1" x14ac:dyDescent="0.3">
      <c r="A221" s="13"/>
      <c r="B221" s="13"/>
      <c r="C221" s="14" t="s">
        <v>162</v>
      </c>
      <c r="D221" s="14"/>
      <c r="E221" s="14"/>
      <c r="F221" s="14"/>
      <c r="G221" s="14"/>
      <c r="H221" s="14"/>
      <c r="I221" s="15">
        <v>469236.99</v>
      </c>
      <c r="J221" s="15"/>
    </row>
    <row r="222" spans="1:10" ht="28.2" customHeight="1" x14ac:dyDescent="0.3">
      <c r="A222" s="13"/>
      <c r="B222" s="13"/>
      <c r="C222" s="14" t="s">
        <v>162</v>
      </c>
      <c r="D222" s="14"/>
      <c r="E222" s="14"/>
      <c r="F222" s="14"/>
      <c r="G222" s="14"/>
      <c r="H222" s="14"/>
      <c r="I222" s="15">
        <v>20311.759999999998</v>
      </c>
      <c r="J222" s="15"/>
    </row>
    <row r="223" spans="1:10" ht="28.2" customHeight="1" x14ac:dyDescent="0.3">
      <c r="A223" s="13"/>
      <c r="B223" s="13"/>
      <c r="C223" s="14" t="s">
        <v>163</v>
      </c>
      <c r="D223" s="14"/>
      <c r="E223" s="14"/>
      <c r="F223" s="14"/>
      <c r="G223" s="14"/>
      <c r="H223" s="14"/>
      <c r="I223" s="15">
        <v>473.41</v>
      </c>
      <c r="J223" s="15"/>
    </row>
    <row r="224" spans="1:10" ht="28.2" customHeight="1" x14ac:dyDescent="0.3">
      <c r="A224" s="13"/>
      <c r="B224" s="13"/>
      <c r="C224" s="14" t="s">
        <v>164</v>
      </c>
      <c r="D224" s="14"/>
      <c r="E224" s="14"/>
      <c r="F224" s="14"/>
      <c r="G224" s="14"/>
      <c r="H224" s="14"/>
      <c r="I224" s="15">
        <v>379.33</v>
      </c>
      <c r="J224" s="15"/>
    </row>
    <row r="225" spans="1:10" ht="28.2" customHeight="1" x14ac:dyDescent="0.3">
      <c r="A225" s="13"/>
      <c r="B225" s="13"/>
      <c r="C225" s="14" t="s">
        <v>165</v>
      </c>
      <c r="D225" s="14"/>
      <c r="E225" s="14"/>
      <c r="F225" s="14"/>
      <c r="G225" s="14"/>
      <c r="H225" s="14"/>
      <c r="I225" s="15">
        <v>30.06</v>
      </c>
      <c r="J225" s="15"/>
    </row>
    <row r="226" spans="1:10" ht="28.2" customHeight="1" x14ac:dyDescent="0.3">
      <c r="A226" s="13"/>
      <c r="B226" s="13"/>
      <c r="C226" s="14" t="s">
        <v>166</v>
      </c>
      <c r="D226" s="14"/>
      <c r="E226" s="14"/>
      <c r="F226" s="14"/>
      <c r="G226" s="14"/>
      <c r="H226" s="14"/>
      <c r="I226" s="15">
        <v>337.6</v>
      </c>
      <c r="J226" s="15"/>
    </row>
    <row r="227" spans="1:10" ht="28.2" customHeight="1" x14ac:dyDescent="0.3">
      <c r="A227" s="13"/>
      <c r="B227" s="13"/>
      <c r="C227" s="14" t="s">
        <v>167</v>
      </c>
      <c r="D227" s="14"/>
      <c r="E227" s="14"/>
      <c r="F227" s="14"/>
      <c r="G227" s="14"/>
      <c r="H227" s="14"/>
      <c r="I227" s="15">
        <v>159.6</v>
      </c>
      <c r="J227" s="15"/>
    </row>
    <row r="228" spans="1:10" ht="28.2" customHeight="1" x14ac:dyDescent="0.3">
      <c r="A228" s="13"/>
      <c r="B228" s="13"/>
      <c r="C228" s="14" t="s">
        <v>168</v>
      </c>
      <c r="D228" s="14"/>
      <c r="E228" s="14"/>
      <c r="F228" s="14"/>
      <c r="G228" s="14"/>
      <c r="H228" s="14"/>
      <c r="I228" s="15">
        <v>767.49</v>
      </c>
      <c r="J228" s="15"/>
    </row>
    <row r="229" spans="1:10" ht="28.2" customHeight="1" x14ac:dyDescent="0.3">
      <c r="A229" s="13"/>
      <c r="B229" s="13"/>
      <c r="C229" s="14" t="s">
        <v>169</v>
      </c>
      <c r="D229" s="14"/>
      <c r="E229" s="14"/>
      <c r="F229" s="14"/>
      <c r="G229" s="14"/>
      <c r="H229" s="14"/>
      <c r="I229" s="15">
        <v>18187.78</v>
      </c>
      <c r="J229" s="15"/>
    </row>
    <row r="230" spans="1:10" ht="28.2" customHeight="1" x14ac:dyDescent="0.3">
      <c r="A230" s="13"/>
      <c r="B230" s="13"/>
      <c r="C230" s="14" t="s">
        <v>169</v>
      </c>
      <c r="D230" s="14"/>
      <c r="E230" s="14"/>
      <c r="F230" s="14"/>
      <c r="G230" s="14"/>
      <c r="H230" s="14"/>
      <c r="I230" s="15">
        <v>375.82</v>
      </c>
      <c r="J230" s="15"/>
    </row>
    <row r="231" spans="1:10" ht="28.2" customHeight="1" x14ac:dyDescent="0.3">
      <c r="A231" s="13"/>
      <c r="B231" s="13"/>
      <c r="C231" s="14" t="s">
        <v>170</v>
      </c>
      <c r="D231" s="14"/>
      <c r="E231" s="14"/>
      <c r="F231" s="14"/>
      <c r="G231" s="14"/>
      <c r="H231" s="14"/>
      <c r="I231" s="15">
        <v>4421.2299999999996</v>
      </c>
      <c r="J231" s="15"/>
    </row>
    <row r="232" spans="1:10" ht="28.2" customHeight="1" x14ac:dyDescent="0.3">
      <c r="A232" s="13"/>
      <c r="B232" s="13"/>
      <c r="C232" s="14" t="s">
        <v>170</v>
      </c>
      <c r="D232" s="14"/>
      <c r="E232" s="14"/>
      <c r="F232" s="14"/>
      <c r="G232" s="14"/>
      <c r="H232" s="14"/>
      <c r="I232" s="15">
        <v>50.65</v>
      </c>
      <c r="J232" s="15"/>
    </row>
    <row r="233" spans="1:10" ht="28.2" customHeight="1" x14ac:dyDescent="0.3">
      <c r="A233" s="13"/>
      <c r="B233" s="13"/>
      <c r="C233" s="14" t="s">
        <v>171</v>
      </c>
      <c r="D233" s="14"/>
      <c r="E233" s="14"/>
      <c r="F233" s="14"/>
      <c r="G233" s="14"/>
      <c r="H233" s="14"/>
      <c r="I233" s="15">
        <v>15095.24</v>
      </c>
      <c r="J233" s="15"/>
    </row>
    <row r="234" spans="1:10" ht="28.2" customHeight="1" x14ac:dyDescent="0.3">
      <c r="A234" s="13"/>
      <c r="B234" s="13"/>
      <c r="C234" s="14" t="s">
        <v>171</v>
      </c>
      <c r="D234" s="14"/>
      <c r="E234" s="14"/>
      <c r="F234" s="14"/>
      <c r="G234" s="14"/>
      <c r="H234" s="14"/>
      <c r="I234" s="15">
        <v>175.08</v>
      </c>
      <c r="J234" s="15"/>
    </row>
    <row r="235" spans="1:10" ht="28.2" customHeight="1" x14ac:dyDescent="0.3">
      <c r="A235" s="13"/>
      <c r="B235" s="13"/>
      <c r="C235" s="14" t="s">
        <v>172</v>
      </c>
      <c r="D235" s="14"/>
      <c r="E235" s="14"/>
      <c r="F235" s="14"/>
      <c r="G235" s="14"/>
      <c r="H235" s="14"/>
      <c r="I235" s="15">
        <v>187.55</v>
      </c>
      <c r="J235" s="15"/>
    </row>
    <row r="236" spans="1:10" ht="28.2" customHeight="1" x14ac:dyDescent="0.3">
      <c r="A236" s="13"/>
      <c r="B236" s="13"/>
      <c r="C236" s="14" t="s">
        <v>173</v>
      </c>
      <c r="D236" s="14"/>
      <c r="E236" s="14"/>
      <c r="F236" s="14"/>
      <c r="G236" s="14"/>
      <c r="H236" s="14"/>
      <c r="I236" s="15">
        <v>30.06</v>
      </c>
      <c r="J236" s="15"/>
    </row>
    <row r="237" spans="1:10" ht="28.2" customHeight="1" x14ac:dyDescent="0.3">
      <c r="A237" s="13"/>
      <c r="B237" s="13"/>
      <c r="C237" s="14" t="s">
        <v>174</v>
      </c>
      <c r="D237" s="14"/>
      <c r="E237" s="14"/>
      <c r="F237" s="14"/>
      <c r="G237" s="14"/>
      <c r="H237" s="14"/>
      <c r="I237" s="15">
        <v>149.71</v>
      </c>
      <c r="J237" s="15"/>
    </row>
    <row r="238" spans="1:10" ht="28.2" customHeight="1" x14ac:dyDescent="0.3">
      <c r="A238" s="13"/>
      <c r="B238" s="13"/>
      <c r="C238" s="14" t="s">
        <v>175</v>
      </c>
      <c r="D238" s="14"/>
      <c r="E238" s="14"/>
      <c r="F238" s="14"/>
      <c r="G238" s="14"/>
      <c r="H238" s="14"/>
      <c r="I238" s="15">
        <v>1491.01</v>
      </c>
      <c r="J238" s="15"/>
    </row>
    <row r="239" spans="1:10" ht="28.2" customHeight="1" x14ac:dyDescent="0.3">
      <c r="A239" s="13"/>
      <c r="B239" s="13"/>
      <c r="C239" s="14" t="s">
        <v>176</v>
      </c>
      <c r="D239" s="14"/>
      <c r="E239" s="14"/>
      <c r="F239" s="14"/>
      <c r="G239" s="14"/>
      <c r="H239" s="14"/>
      <c r="I239" s="15">
        <v>3281.8</v>
      </c>
      <c r="J239" s="15"/>
    </row>
    <row r="240" spans="1:10" ht="28.2" customHeight="1" x14ac:dyDescent="0.3">
      <c r="A240" s="13"/>
      <c r="B240" s="13"/>
      <c r="C240" s="14" t="s">
        <v>177</v>
      </c>
      <c r="D240" s="14"/>
      <c r="E240" s="14"/>
      <c r="F240" s="14"/>
      <c r="G240" s="14"/>
      <c r="H240" s="14"/>
      <c r="I240" s="15">
        <v>2151.6999999999998</v>
      </c>
      <c r="J240" s="15"/>
    </row>
    <row r="241" spans="1:10" ht="28.2" customHeight="1" x14ac:dyDescent="0.3">
      <c r="A241" s="13"/>
      <c r="B241" s="13"/>
      <c r="C241" s="14" t="s">
        <v>178</v>
      </c>
      <c r="D241" s="14"/>
      <c r="E241" s="14"/>
      <c r="F241" s="14"/>
      <c r="G241" s="14"/>
      <c r="H241" s="14"/>
      <c r="I241" s="15">
        <v>3874.54</v>
      </c>
      <c r="J241" s="15"/>
    </row>
    <row r="242" spans="1:10" ht="28.2" customHeight="1" x14ac:dyDescent="0.3">
      <c r="A242" s="13"/>
      <c r="B242" s="13"/>
      <c r="C242" s="14" t="s">
        <v>179</v>
      </c>
      <c r="D242" s="14"/>
      <c r="E242" s="14"/>
      <c r="F242" s="14"/>
      <c r="G242" s="14"/>
      <c r="H242" s="14"/>
      <c r="I242" s="15">
        <v>1007.54</v>
      </c>
      <c r="J242" s="15"/>
    </row>
    <row r="243" spans="1:10" ht="28.2" customHeight="1" x14ac:dyDescent="0.3">
      <c r="A243" s="13"/>
      <c r="B243" s="13"/>
      <c r="C243" s="14" t="s">
        <v>180</v>
      </c>
      <c r="D243" s="14"/>
      <c r="E243" s="14"/>
      <c r="F243" s="14"/>
      <c r="G243" s="14"/>
      <c r="H243" s="14"/>
      <c r="I243" s="15">
        <v>613.79999999999995</v>
      </c>
      <c r="J243" s="15"/>
    </row>
    <row r="244" spans="1:10" ht="28.2" customHeight="1" x14ac:dyDescent="0.3">
      <c r="A244" s="13"/>
      <c r="B244" s="13"/>
      <c r="C244" s="14" t="s">
        <v>181</v>
      </c>
      <c r="D244" s="14"/>
      <c r="E244" s="14"/>
      <c r="F244" s="14"/>
      <c r="G244" s="14"/>
      <c r="H244" s="14"/>
      <c r="I244" s="15">
        <v>6093.11</v>
      </c>
      <c r="J244" s="15"/>
    </row>
    <row r="245" spans="1:10" ht="28.2" customHeight="1" x14ac:dyDescent="0.3">
      <c r="A245" s="13"/>
      <c r="B245" s="13"/>
      <c r="C245" s="14" t="s">
        <v>181</v>
      </c>
      <c r="D245" s="14"/>
      <c r="E245" s="14"/>
      <c r="F245" s="14"/>
      <c r="G245" s="14"/>
      <c r="H245" s="14"/>
      <c r="I245" s="15">
        <v>156.05000000000001</v>
      </c>
      <c r="J245" s="15"/>
    </row>
    <row r="246" spans="1:10" ht="28.2" customHeight="1" x14ac:dyDescent="0.3">
      <c r="A246" s="13"/>
      <c r="B246" s="13"/>
      <c r="C246" s="14" t="s">
        <v>182</v>
      </c>
      <c r="D246" s="14"/>
      <c r="E246" s="14"/>
      <c r="F246" s="14"/>
      <c r="G246" s="14"/>
      <c r="H246" s="14"/>
      <c r="I246" s="15">
        <v>2234.31</v>
      </c>
      <c r="J246" s="15"/>
    </row>
    <row r="247" spans="1:10" ht="28.2" customHeight="1" x14ac:dyDescent="0.3">
      <c r="A247" s="13"/>
      <c r="B247" s="13"/>
      <c r="C247" s="14" t="s">
        <v>183</v>
      </c>
      <c r="D247" s="14"/>
      <c r="E247" s="14"/>
      <c r="F247" s="14"/>
      <c r="G247" s="14"/>
      <c r="H247" s="14"/>
      <c r="I247" s="15">
        <v>1791.96</v>
      </c>
      <c r="J247" s="15"/>
    </row>
    <row r="248" spans="1:10" ht="28.2" customHeight="1" x14ac:dyDescent="0.3">
      <c r="A248" s="13"/>
      <c r="B248" s="13"/>
      <c r="C248" s="14" t="s">
        <v>184</v>
      </c>
      <c r="D248" s="14"/>
      <c r="E248" s="14"/>
      <c r="F248" s="14"/>
      <c r="G248" s="14"/>
      <c r="H248" s="14"/>
      <c r="I248" s="15">
        <v>884.44</v>
      </c>
      <c r="J248" s="15"/>
    </row>
    <row r="249" spans="1:10" ht="28.2" customHeight="1" x14ac:dyDescent="0.3">
      <c r="A249" s="13"/>
      <c r="B249" s="13"/>
      <c r="C249" s="14" t="s">
        <v>185</v>
      </c>
      <c r="D249" s="14"/>
      <c r="E249" s="14"/>
      <c r="F249" s="14"/>
      <c r="G249" s="14"/>
      <c r="H249" s="14"/>
      <c r="I249" s="15">
        <v>32.42</v>
      </c>
      <c r="J249" s="15"/>
    </row>
    <row r="250" spans="1:10" ht="28.2" customHeight="1" x14ac:dyDescent="0.3">
      <c r="A250" s="13"/>
      <c r="B250" s="13"/>
      <c r="C250" s="14" t="s">
        <v>186</v>
      </c>
      <c r="D250" s="14"/>
      <c r="E250" s="14"/>
      <c r="F250" s="14"/>
      <c r="G250" s="14"/>
      <c r="H250" s="14"/>
      <c r="I250" s="15">
        <v>2983.21</v>
      </c>
      <c r="J250" s="15"/>
    </row>
    <row r="251" spans="1:10" ht="28.2" customHeight="1" x14ac:dyDescent="0.3">
      <c r="A251" s="13"/>
      <c r="B251" s="13"/>
      <c r="C251" s="14" t="s">
        <v>187</v>
      </c>
      <c r="D251" s="14"/>
      <c r="E251" s="14"/>
      <c r="F251" s="14"/>
      <c r="G251" s="14"/>
      <c r="H251" s="14"/>
      <c r="I251" s="15">
        <v>1141.4100000000001</v>
      </c>
      <c r="J251" s="15"/>
    </row>
    <row r="252" spans="1:10" ht="28.2" customHeight="1" x14ac:dyDescent="0.3">
      <c r="A252" s="13"/>
      <c r="B252" s="13"/>
      <c r="C252" s="14" t="s">
        <v>187</v>
      </c>
      <c r="D252" s="14"/>
      <c r="E252" s="14"/>
      <c r="F252" s="14"/>
      <c r="G252" s="14"/>
      <c r="H252" s="14"/>
      <c r="I252" s="15">
        <v>393.97</v>
      </c>
      <c r="J252" s="15"/>
    </row>
    <row r="253" spans="1:10" ht="28.2" customHeight="1" x14ac:dyDescent="0.3">
      <c r="A253" s="13"/>
      <c r="B253" s="13"/>
      <c r="C253" s="14" t="s">
        <v>188</v>
      </c>
      <c r="D253" s="14"/>
      <c r="E253" s="14"/>
      <c r="F253" s="14"/>
      <c r="G253" s="14"/>
      <c r="H253" s="14"/>
      <c r="I253" s="15">
        <v>2525.6</v>
      </c>
      <c r="J253" s="15"/>
    </row>
    <row r="254" spans="1:10" ht="28.2" customHeight="1" x14ac:dyDescent="0.3">
      <c r="A254" s="13"/>
      <c r="B254" s="13"/>
      <c r="C254" s="14" t="s">
        <v>189</v>
      </c>
      <c r="D254" s="14"/>
      <c r="E254" s="14"/>
      <c r="F254" s="14"/>
      <c r="G254" s="14"/>
      <c r="H254" s="14"/>
      <c r="I254" s="15">
        <v>1567.49</v>
      </c>
      <c r="J254" s="15"/>
    </row>
    <row r="255" spans="1:10" ht="28.2" customHeight="1" x14ac:dyDescent="0.3">
      <c r="A255" s="13"/>
      <c r="B255" s="13"/>
      <c r="C255" s="14" t="s">
        <v>190</v>
      </c>
      <c r="D255" s="14"/>
      <c r="E255" s="14"/>
      <c r="F255" s="14"/>
      <c r="G255" s="14"/>
      <c r="H255" s="14"/>
      <c r="I255" s="15">
        <v>5876.42</v>
      </c>
      <c r="J255" s="15"/>
    </row>
    <row r="256" spans="1:10" ht="28.2" customHeight="1" x14ac:dyDescent="0.3">
      <c r="A256" s="13"/>
      <c r="B256" s="13"/>
      <c r="C256" s="14" t="s">
        <v>191</v>
      </c>
      <c r="D256" s="14"/>
      <c r="E256" s="14"/>
      <c r="F256" s="14"/>
      <c r="G256" s="14"/>
      <c r="H256" s="14"/>
      <c r="I256" s="15">
        <v>14287.04</v>
      </c>
      <c r="J256" s="15"/>
    </row>
    <row r="257" spans="1:10" ht="28.2" customHeight="1" x14ac:dyDescent="0.3">
      <c r="A257" s="13"/>
      <c r="B257" s="13"/>
      <c r="C257" s="14" t="s">
        <v>192</v>
      </c>
      <c r="D257" s="14"/>
      <c r="E257" s="14"/>
      <c r="F257" s="14"/>
      <c r="G257" s="14"/>
      <c r="H257" s="14"/>
      <c r="I257" s="15">
        <v>2608.88</v>
      </c>
      <c r="J257" s="15"/>
    </row>
    <row r="258" spans="1:10" ht="28.2" customHeight="1" x14ac:dyDescent="0.3">
      <c r="A258" s="13"/>
      <c r="B258" s="13"/>
      <c r="C258" s="14" t="s">
        <v>193</v>
      </c>
      <c r="D258" s="14"/>
      <c r="E258" s="14"/>
      <c r="F258" s="14"/>
      <c r="G258" s="14"/>
      <c r="H258" s="14"/>
      <c r="I258" s="15">
        <v>2912.94</v>
      </c>
      <c r="J258" s="15"/>
    </row>
    <row r="259" spans="1:10" ht="28.2" customHeight="1" x14ac:dyDescent="0.3">
      <c r="A259" s="13"/>
      <c r="B259" s="13"/>
      <c r="C259" s="14" t="s">
        <v>194</v>
      </c>
      <c r="D259" s="14"/>
      <c r="E259" s="14"/>
      <c r="F259" s="14"/>
      <c r="G259" s="14"/>
      <c r="H259" s="14"/>
      <c r="I259" s="15">
        <v>445.88</v>
      </c>
      <c r="J259" s="15"/>
    </row>
    <row r="260" spans="1:10" ht="28.2" customHeight="1" x14ac:dyDescent="0.3">
      <c r="A260" s="13"/>
      <c r="B260" s="13"/>
      <c r="C260" s="14" t="s">
        <v>195</v>
      </c>
      <c r="D260" s="14"/>
      <c r="E260" s="14"/>
      <c r="F260" s="14"/>
      <c r="G260" s="14"/>
      <c r="H260" s="14"/>
      <c r="I260" s="15">
        <v>128.68</v>
      </c>
      <c r="J260" s="15"/>
    </row>
    <row r="261" spans="1:10" ht="28.2" customHeight="1" x14ac:dyDescent="0.3">
      <c r="A261" s="13"/>
      <c r="B261" s="13"/>
      <c r="C261" s="14" t="s">
        <v>196</v>
      </c>
      <c r="D261" s="14"/>
      <c r="E261" s="14"/>
      <c r="F261" s="14"/>
      <c r="G261" s="14"/>
      <c r="H261" s="14"/>
      <c r="I261" s="15">
        <v>738.07</v>
      </c>
      <c r="J261" s="15"/>
    </row>
    <row r="262" spans="1:10" ht="28.2" customHeight="1" x14ac:dyDescent="0.3">
      <c r="A262" s="13"/>
      <c r="B262" s="13"/>
      <c r="C262" s="14" t="s">
        <v>197</v>
      </c>
      <c r="D262" s="14"/>
      <c r="E262" s="14"/>
      <c r="F262" s="14"/>
      <c r="G262" s="14"/>
      <c r="H262" s="14"/>
      <c r="I262" s="15">
        <v>3274.19</v>
      </c>
      <c r="J262" s="15"/>
    </row>
    <row r="263" spans="1:10" ht="28.2" customHeight="1" x14ac:dyDescent="0.3">
      <c r="A263" s="13"/>
      <c r="B263" s="13"/>
      <c r="C263" s="14" t="s">
        <v>198</v>
      </c>
      <c r="D263" s="14"/>
      <c r="E263" s="14"/>
      <c r="F263" s="14"/>
      <c r="G263" s="14"/>
      <c r="H263" s="14"/>
      <c r="I263" s="15">
        <v>649.80999999999995</v>
      </c>
      <c r="J263" s="15"/>
    </row>
    <row r="264" spans="1:10" ht="28.2" customHeight="1" x14ac:dyDescent="0.3">
      <c r="A264" s="13"/>
      <c r="B264" s="13"/>
      <c r="C264" s="14" t="s">
        <v>199</v>
      </c>
      <c r="D264" s="14"/>
      <c r="E264" s="14"/>
      <c r="F264" s="14"/>
      <c r="G264" s="14"/>
      <c r="H264" s="14"/>
      <c r="I264" s="15">
        <v>9459.1200000000008</v>
      </c>
      <c r="J264" s="15"/>
    </row>
    <row r="265" spans="1:10" ht="28.2" customHeight="1" x14ac:dyDescent="0.3">
      <c r="A265" s="13"/>
      <c r="B265" s="13"/>
      <c r="C265" s="14" t="s">
        <v>200</v>
      </c>
      <c r="D265" s="14"/>
      <c r="E265" s="14"/>
      <c r="F265" s="14"/>
      <c r="G265" s="14"/>
      <c r="H265" s="14"/>
      <c r="I265" s="15">
        <v>1012.27</v>
      </c>
      <c r="J265" s="15"/>
    </row>
    <row r="266" spans="1:10" ht="28.2" customHeight="1" x14ac:dyDescent="0.3">
      <c r="A266" s="13"/>
      <c r="B266" s="13"/>
      <c r="C266" s="14" t="s">
        <v>201</v>
      </c>
      <c r="D266" s="14"/>
      <c r="E266" s="14"/>
      <c r="F266" s="14"/>
      <c r="G266" s="14"/>
      <c r="H266" s="14"/>
      <c r="I266" s="15">
        <v>497.7</v>
      </c>
      <c r="J266" s="15"/>
    </row>
    <row r="267" spans="1:10" ht="28.2" customHeight="1" x14ac:dyDescent="0.3">
      <c r="A267" s="13"/>
      <c r="B267" s="13"/>
      <c r="C267" s="14" t="s">
        <v>202</v>
      </c>
      <c r="D267" s="14"/>
      <c r="E267" s="14"/>
      <c r="F267" s="14"/>
      <c r="G267" s="14"/>
      <c r="H267" s="14"/>
      <c r="I267" s="15">
        <v>12339</v>
      </c>
      <c r="J267" s="15"/>
    </row>
    <row r="268" spans="1:10" ht="28.2" customHeight="1" x14ac:dyDescent="0.3">
      <c r="A268" s="13"/>
      <c r="B268" s="13"/>
      <c r="C268" s="14" t="s">
        <v>203</v>
      </c>
      <c r="D268" s="14"/>
      <c r="E268" s="14"/>
      <c r="F268" s="14"/>
      <c r="G268" s="14"/>
      <c r="H268" s="14"/>
      <c r="I268" s="15">
        <v>619</v>
      </c>
      <c r="J268" s="15"/>
    </row>
    <row r="269" spans="1:10" ht="28.2" customHeight="1" x14ac:dyDescent="0.3">
      <c r="A269" s="13"/>
      <c r="B269" s="13"/>
      <c r="C269" s="14" t="s">
        <v>204</v>
      </c>
      <c r="D269" s="14"/>
      <c r="E269" s="14"/>
      <c r="F269" s="14"/>
      <c r="G269" s="14"/>
      <c r="H269" s="14"/>
      <c r="I269" s="15">
        <v>5934.3</v>
      </c>
      <c r="J269" s="15"/>
    </row>
    <row r="270" spans="1:10" ht="28.2" customHeight="1" x14ac:dyDescent="0.3">
      <c r="A270" s="13"/>
      <c r="B270" s="13"/>
      <c r="C270" s="14" t="s">
        <v>205</v>
      </c>
      <c r="D270" s="14"/>
      <c r="E270" s="14"/>
      <c r="F270" s="14"/>
      <c r="G270" s="14"/>
      <c r="H270" s="14"/>
      <c r="I270" s="15">
        <v>1534.76</v>
      </c>
      <c r="J270" s="15"/>
    </row>
    <row r="271" spans="1:10" ht="28.2" customHeight="1" x14ac:dyDescent="0.3">
      <c r="A271" s="13"/>
      <c r="B271" s="13"/>
      <c r="C271" s="14" t="s">
        <v>206</v>
      </c>
      <c r="D271" s="14"/>
      <c r="E271" s="14"/>
      <c r="F271" s="14"/>
      <c r="G271" s="14"/>
      <c r="H271" s="14"/>
      <c r="I271" s="15">
        <v>14133.5</v>
      </c>
      <c r="J271" s="15"/>
    </row>
    <row r="272" spans="1:10" ht="28.2" customHeight="1" x14ac:dyDescent="0.3">
      <c r="A272" s="13"/>
      <c r="B272" s="13"/>
      <c r="C272" s="17" t="s">
        <v>207</v>
      </c>
      <c r="D272" s="17"/>
      <c r="E272" s="17"/>
      <c r="F272" s="17"/>
      <c r="G272" s="17"/>
      <c r="H272" s="17"/>
      <c r="I272" s="15">
        <v>57019.57</v>
      </c>
      <c r="J272" s="15"/>
    </row>
    <row r="273" spans="1:10" ht="28.2" customHeight="1" x14ac:dyDescent="0.3">
      <c r="A273" s="13"/>
      <c r="B273" s="13"/>
      <c r="C273" s="17" t="s">
        <v>208</v>
      </c>
      <c r="D273" s="17"/>
      <c r="E273" s="17"/>
      <c r="F273" s="17"/>
      <c r="G273" s="17"/>
      <c r="H273" s="17"/>
      <c r="I273" s="15">
        <v>29505.27</v>
      </c>
      <c r="J273" s="15"/>
    </row>
    <row r="274" spans="1:10" ht="28.2" customHeight="1" x14ac:dyDescent="0.3">
      <c r="A274" s="13"/>
      <c r="B274" s="13"/>
      <c r="C274" s="18" t="s">
        <v>209</v>
      </c>
      <c r="D274" s="18"/>
      <c r="E274" s="18"/>
      <c r="F274" s="18"/>
      <c r="G274" s="18"/>
      <c r="H274" s="18"/>
      <c r="I274" s="15">
        <v>120674.7</v>
      </c>
      <c r="J274" s="15"/>
    </row>
    <row r="275" spans="1:10" ht="28.2" customHeight="1" x14ac:dyDescent="0.3">
      <c r="A275" s="13"/>
      <c r="B275" s="13"/>
      <c r="C275" s="17" t="s">
        <v>210</v>
      </c>
      <c r="D275" s="17"/>
      <c r="E275" s="17"/>
      <c r="F275" s="17"/>
      <c r="G275" s="17"/>
      <c r="H275" s="17"/>
      <c r="I275" s="15">
        <v>57019.57</v>
      </c>
      <c r="J275" s="15"/>
    </row>
    <row r="276" spans="1:10" ht="28.2" customHeight="1" x14ac:dyDescent="0.3">
      <c r="A276" s="13"/>
      <c r="B276" s="13"/>
      <c r="C276" s="19" t="s">
        <v>211</v>
      </c>
      <c r="D276" s="19"/>
      <c r="E276" s="19"/>
      <c r="F276" s="19"/>
      <c r="G276" s="19"/>
      <c r="H276" s="19"/>
      <c r="I276" s="15">
        <v>381897.76</v>
      </c>
      <c r="J276" s="15"/>
    </row>
    <row r="277" spans="1:10" ht="28.2" customHeight="1" x14ac:dyDescent="0.3">
      <c r="A277" s="13"/>
      <c r="B277" s="13"/>
      <c r="C277" s="14" t="s">
        <v>212</v>
      </c>
      <c r="D277" s="14"/>
      <c r="E277" s="14"/>
      <c r="F277" s="14"/>
      <c r="G277" s="14"/>
      <c r="H277" s="14"/>
      <c r="I277" s="15">
        <v>134229.12</v>
      </c>
      <c r="J277" s="15"/>
    </row>
    <row r="278" spans="1:10" ht="28.2" customHeight="1" x14ac:dyDescent="0.3">
      <c r="A278" s="13"/>
      <c r="B278" s="13"/>
      <c r="C278" s="14" t="s">
        <v>213</v>
      </c>
      <c r="D278" s="14"/>
      <c r="E278" s="14"/>
      <c r="F278" s="14"/>
      <c r="G278" s="14"/>
      <c r="H278" s="14"/>
      <c r="I278" s="15">
        <v>24035.05</v>
      </c>
      <c r="J278" s="15"/>
    </row>
    <row r="279" spans="1:10" ht="28.2" customHeight="1" x14ac:dyDescent="0.3">
      <c r="A279" s="13"/>
      <c r="B279" s="13"/>
      <c r="C279" s="14" t="s">
        <v>214</v>
      </c>
      <c r="D279" s="14"/>
      <c r="E279" s="14"/>
      <c r="F279" s="14"/>
      <c r="G279" s="14"/>
      <c r="H279" s="14"/>
      <c r="I279" s="15">
        <v>125906.73</v>
      </c>
      <c r="J279" s="15"/>
    </row>
    <row r="280" spans="1:10" ht="28.2" customHeight="1" x14ac:dyDescent="0.3">
      <c r="A280" s="13"/>
      <c r="B280" s="13"/>
      <c r="C280" s="14" t="s">
        <v>215</v>
      </c>
      <c r="D280" s="14"/>
      <c r="E280" s="14"/>
      <c r="F280" s="14"/>
      <c r="G280" s="14"/>
      <c r="H280" s="14"/>
      <c r="I280" s="15">
        <v>6838.8</v>
      </c>
      <c r="J280" s="15"/>
    </row>
    <row r="281" spans="1:10" ht="28.2" customHeight="1" x14ac:dyDescent="0.3">
      <c r="A281" s="13"/>
      <c r="B281" s="13"/>
      <c r="C281" s="20" t="s">
        <v>216</v>
      </c>
      <c r="D281" s="20"/>
      <c r="E281" s="20"/>
      <c r="F281" s="20"/>
      <c r="G281" s="20"/>
      <c r="H281" s="20"/>
      <c r="I281" s="15">
        <v>43500</v>
      </c>
      <c r="J281" s="15"/>
    </row>
    <row r="282" spans="1:10" ht="28.2" customHeight="1" x14ac:dyDescent="0.3">
      <c r="A282" s="13"/>
      <c r="B282" s="13"/>
      <c r="C282" s="17" t="s">
        <v>217</v>
      </c>
      <c r="D282" s="17"/>
      <c r="E282" s="17"/>
      <c r="F282" s="17"/>
      <c r="G282" s="17"/>
      <c r="H282" s="17"/>
      <c r="I282" s="15">
        <v>32315</v>
      </c>
      <c r="J282" s="15"/>
    </row>
    <row r="283" spans="1:10" ht="28.2" customHeight="1" x14ac:dyDescent="0.3">
      <c r="A283" s="13"/>
      <c r="B283" s="13"/>
      <c r="C283" s="14" t="s">
        <v>218</v>
      </c>
      <c r="D283" s="14"/>
      <c r="E283" s="14"/>
      <c r="F283" s="14"/>
      <c r="G283" s="14"/>
      <c r="H283" s="14"/>
      <c r="I283" s="15">
        <v>6838.8</v>
      </c>
      <c r="J283" s="15"/>
    </row>
    <row r="284" spans="1:10" ht="28.2" customHeight="1" x14ac:dyDescent="0.3">
      <c r="A284" s="13"/>
      <c r="B284" s="13"/>
      <c r="C284" s="17" t="s">
        <v>219</v>
      </c>
      <c r="D284" s="17"/>
      <c r="E284" s="17"/>
      <c r="F284" s="17"/>
      <c r="G284" s="17"/>
      <c r="H284" s="17"/>
      <c r="I284" s="15">
        <v>39782</v>
      </c>
      <c r="J284" s="15"/>
    </row>
    <row r="285" spans="1:10" ht="28.2" customHeight="1" x14ac:dyDescent="0.3">
      <c r="A285" s="13"/>
      <c r="B285" s="13"/>
      <c r="C285" s="17" t="s">
        <v>220</v>
      </c>
      <c r="D285" s="17"/>
      <c r="E285" s="17"/>
      <c r="F285" s="17"/>
      <c r="G285" s="17"/>
      <c r="H285" s="17"/>
      <c r="I285" s="15">
        <v>24371.11</v>
      </c>
      <c r="J285" s="15"/>
    </row>
    <row r="286" spans="1:10" ht="28.2" customHeight="1" x14ac:dyDescent="0.3">
      <c r="A286" s="13"/>
      <c r="B286" s="13"/>
      <c r="C286" s="17" t="s">
        <v>221</v>
      </c>
      <c r="D286" s="17"/>
      <c r="E286" s="17"/>
      <c r="F286" s="17"/>
      <c r="G286" s="17"/>
      <c r="H286" s="17"/>
      <c r="I286" s="16">
        <v>-57019.57</v>
      </c>
      <c r="J286" s="16"/>
    </row>
    <row r="287" spans="1:10" ht="28.2" customHeight="1" x14ac:dyDescent="0.3">
      <c r="A287" s="13"/>
      <c r="B287" s="13"/>
      <c r="C287" s="21" t="s">
        <v>222</v>
      </c>
      <c r="D287" s="21"/>
      <c r="E287" s="21"/>
      <c r="F287" s="21"/>
      <c r="G287" s="21"/>
      <c r="H287" s="21"/>
      <c r="I287" s="15">
        <v>360086.88</v>
      </c>
      <c r="J287" s="15"/>
    </row>
    <row r="288" spans="1:10" ht="28.2" customHeight="1" x14ac:dyDescent="0.3">
      <c r="A288" s="13"/>
      <c r="B288" s="13"/>
      <c r="C288" s="21" t="s">
        <v>223</v>
      </c>
      <c r="D288" s="21"/>
      <c r="E288" s="21"/>
      <c r="F288" s="21"/>
      <c r="G288" s="21"/>
      <c r="H288" s="21"/>
      <c r="I288" s="15">
        <v>43500</v>
      </c>
      <c r="J288" s="15"/>
    </row>
    <row r="289" spans="1:13" ht="28.2" customHeight="1" x14ac:dyDescent="0.3">
      <c r="A289" s="13"/>
      <c r="B289" s="13"/>
      <c r="C289" s="14" t="s">
        <v>224</v>
      </c>
      <c r="D289" s="14"/>
      <c r="E289" s="14"/>
      <c r="F289" s="14"/>
      <c r="G289" s="14"/>
      <c r="H289" s="14"/>
      <c r="I289" s="15">
        <v>39960</v>
      </c>
      <c r="J289" s="15"/>
    </row>
    <row r="290" spans="1:13" ht="28.2" customHeight="1" x14ac:dyDescent="0.3">
      <c r="A290" s="13"/>
      <c r="B290" s="13"/>
      <c r="C290" s="14" t="s">
        <v>225</v>
      </c>
      <c r="D290" s="14"/>
      <c r="E290" s="14"/>
      <c r="F290" s="14"/>
      <c r="G290" s="14"/>
      <c r="H290" s="14"/>
      <c r="I290" s="15">
        <v>17845.45</v>
      </c>
      <c r="J290" s="15"/>
    </row>
    <row r="291" spans="1:13" ht="28.2" customHeight="1" x14ac:dyDescent="0.3">
      <c r="A291" s="13"/>
      <c r="B291" s="13"/>
      <c r="C291" s="14" t="s">
        <v>226</v>
      </c>
      <c r="D291" s="14"/>
      <c r="E291" s="14"/>
      <c r="F291" s="14"/>
      <c r="G291" s="14"/>
      <c r="H291" s="14"/>
      <c r="I291" s="15">
        <v>1599.55</v>
      </c>
      <c r="J291" s="15"/>
    </row>
    <row r="292" spans="1:13" ht="28.2" customHeight="1" x14ac:dyDescent="0.3">
      <c r="A292" s="13"/>
      <c r="B292" s="13"/>
      <c r="C292" s="22" t="s">
        <v>227</v>
      </c>
      <c r="D292" s="22"/>
      <c r="E292" s="22"/>
      <c r="F292" s="22"/>
      <c r="G292" s="22"/>
      <c r="H292" s="22"/>
      <c r="I292" s="15">
        <v>89870</v>
      </c>
      <c r="J292" s="15"/>
    </row>
    <row r="293" spans="1:13" ht="28.2" customHeight="1" x14ac:dyDescent="0.3">
      <c r="A293" s="13"/>
      <c r="B293" s="13"/>
      <c r="C293" s="17" t="s">
        <v>228</v>
      </c>
      <c r="D293" s="17"/>
      <c r="E293" s="17"/>
      <c r="F293" s="17"/>
      <c r="G293" s="17"/>
      <c r="H293" s="17"/>
      <c r="I293" s="15">
        <v>57019.57</v>
      </c>
      <c r="J293" s="15"/>
    </row>
    <row r="294" spans="1:13" ht="28.2" customHeight="1" x14ac:dyDescent="0.3">
      <c r="A294" s="13"/>
      <c r="B294" s="13"/>
      <c r="C294" s="19" t="s">
        <v>229</v>
      </c>
      <c r="D294" s="19"/>
      <c r="E294" s="19"/>
      <c r="F294" s="19"/>
      <c r="G294" s="19"/>
      <c r="H294" s="19"/>
      <c r="I294" s="15">
        <v>312000</v>
      </c>
      <c r="J294" s="15"/>
      <c r="M294" s="2"/>
    </row>
    <row r="295" spans="1:13" ht="28.2" customHeight="1" x14ac:dyDescent="0.3">
      <c r="A295" s="13"/>
      <c r="B295" s="13"/>
      <c r="C295" s="19" t="s">
        <v>230</v>
      </c>
      <c r="D295" s="19"/>
      <c r="E295" s="19"/>
      <c r="F295" s="19"/>
      <c r="G295" s="19"/>
      <c r="H295" s="19"/>
      <c r="I295" s="15">
        <v>803740</v>
      </c>
      <c r="J295" s="15"/>
    </row>
    <row r="296" spans="1:13" ht="28.2" customHeight="1" x14ac:dyDescent="0.3">
      <c r="A296" s="5"/>
      <c r="B296" s="5"/>
      <c r="C296" s="5" t="s">
        <v>0</v>
      </c>
      <c r="D296" s="5"/>
      <c r="E296" s="5"/>
      <c r="F296" s="5"/>
      <c r="G296" s="5"/>
      <c r="H296" s="5"/>
      <c r="I296" s="6" t="s">
        <v>1</v>
      </c>
      <c r="J296" s="6"/>
    </row>
    <row r="298" spans="1:13" ht="28.2" customHeight="1" x14ac:dyDescent="0.3">
      <c r="D298" s="23" t="s">
        <v>231</v>
      </c>
      <c r="E298" s="23"/>
      <c r="F298" s="24">
        <v>38273679.409999996</v>
      </c>
      <c r="G298" s="24"/>
      <c r="H298" s="24">
        <v>15565832.359999999</v>
      </c>
      <c r="I298" s="24"/>
      <c r="J298" s="24"/>
      <c r="M298" s="1"/>
    </row>
  </sheetData>
  <mergeCells count="909">
    <mergeCell ref="R12:S12"/>
    <mergeCell ref="O12:Q12"/>
    <mergeCell ref="O13:Q13"/>
    <mergeCell ref="R13:S13"/>
    <mergeCell ref="D298:E298"/>
    <mergeCell ref="F298:G298"/>
    <mergeCell ref="H298:J298"/>
    <mergeCell ref="A296:B296"/>
    <mergeCell ref="C296:H296"/>
    <mergeCell ref="I296:J296"/>
    <mergeCell ref="A294:B294"/>
    <mergeCell ref="C294:H294"/>
    <mergeCell ref="I294:J294"/>
    <mergeCell ref="A295:B295"/>
    <mergeCell ref="C295:H295"/>
    <mergeCell ref="I295:J295"/>
    <mergeCell ref="A292:B292"/>
    <mergeCell ref="C292:H292"/>
    <mergeCell ref="I292:J292"/>
    <mergeCell ref="A293:B293"/>
    <mergeCell ref="C293:H293"/>
    <mergeCell ref="I293:J293"/>
    <mergeCell ref="A290:B290"/>
    <mergeCell ref="C290:H290"/>
    <mergeCell ref="I290:J290"/>
    <mergeCell ref="A291:B291"/>
    <mergeCell ref="C291:H291"/>
    <mergeCell ref="I291:J291"/>
    <mergeCell ref="A288:B288"/>
    <mergeCell ref="C288:H288"/>
    <mergeCell ref="I288:J288"/>
    <mergeCell ref="A289:B289"/>
    <mergeCell ref="C289:H289"/>
    <mergeCell ref="I289:J289"/>
    <mergeCell ref="A286:B286"/>
    <mergeCell ref="C286:H286"/>
    <mergeCell ref="I286:J286"/>
    <mergeCell ref="A287:B287"/>
    <mergeCell ref="C287:H287"/>
    <mergeCell ref="I287:J287"/>
    <mergeCell ref="A284:B284"/>
    <mergeCell ref="C284:H284"/>
    <mergeCell ref="I284:J284"/>
    <mergeCell ref="A285:B285"/>
    <mergeCell ref="C285:H285"/>
    <mergeCell ref="I285:J285"/>
    <mergeCell ref="A282:B282"/>
    <mergeCell ref="C282:H282"/>
    <mergeCell ref="I282:J282"/>
    <mergeCell ref="A283:B283"/>
    <mergeCell ref="C283:H283"/>
    <mergeCell ref="I283:J283"/>
    <mergeCell ref="A280:B280"/>
    <mergeCell ref="C280:H280"/>
    <mergeCell ref="I280:J280"/>
    <mergeCell ref="A281:B281"/>
    <mergeCell ref="C281:H281"/>
    <mergeCell ref="I281:J281"/>
    <mergeCell ref="A278:B278"/>
    <mergeCell ref="C278:H278"/>
    <mergeCell ref="I278:J278"/>
    <mergeCell ref="A279:B279"/>
    <mergeCell ref="C279:H279"/>
    <mergeCell ref="I279:J279"/>
    <mergeCell ref="A276:B276"/>
    <mergeCell ref="C276:H276"/>
    <mergeCell ref="I276:J276"/>
    <mergeCell ref="A277:B277"/>
    <mergeCell ref="C277:H277"/>
    <mergeCell ref="I277:J277"/>
    <mergeCell ref="A272:B272"/>
    <mergeCell ref="C272:H272"/>
    <mergeCell ref="I272:J272"/>
    <mergeCell ref="A271:B271"/>
    <mergeCell ref="C271:H271"/>
    <mergeCell ref="I271:J271"/>
    <mergeCell ref="A275:B275"/>
    <mergeCell ref="C275:H275"/>
    <mergeCell ref="I275:J275"/>
    <mergeCell ref="A273:B273"/>
    <mergeCell ref="C273:H273"/>
    <mergeCell ref="I273:J273"/>
    <mergeCell ref="A274:B274"/>
    <mergeCell ref="C274:H274"/>
    <mergeCell ref="I274:J274"/>
    <mergeCell ref="A269:B269"/>
    <mergeCell ref="C269:H269"/>
    <mergeCell ref="I269:J269"/>
    <mergeCell ref="A270:B270"/>
    <mergeCell ref="C270:H270"/>
    <mergeCell ref="I270:J270"/>
    <mergeCell ref="A267:B267"/>
    <mergeCell ref="C267:H267"/>
    <mergeCell ref="I267:J267"/>
    <mergeCell ref="A268:B268"/>
    <mergeCell ref="C268:H268"/>
    <mergeCell ref="I268:J268"/>
    <mergeCell ref="A262:B262"/>
    <mergeCell ref="C262:H262"/>
    <mergeCell ref="I262:J262"/>
    <mergeCell ref="A265:B265"/>
    <mergeCell ref="C265:H265"/>
    <mergeCell ref="I265:J265"/>
    <mergeCell ref="A266:B266"/>
    <mergeCell ref="C266:H266"/>
    <mergeCell ref="I266:J266"/>
    <mergeCell ref="A263:B263"/>
    <mergeCell ref="C263:H263"/>
    <mergeCell ref="I263:J263"/>
    <mergeCell ref="A264:B264"/>
    <mergeCell ref="C264:H264"/>
    <mergeCell ref="I264:J264"/>
    <mergeCell ref="A259:B259"/>
    <mergeCell ref="C259:H259"/>
    <mergeCell ref="I259:J259"/>
    <mergeCell ref="A260:B260"/>
    <mergeCell ref="C260:H260"/>
    <mergeCell ref="I260:J260"/>
    <mergeCell ref="A261:B261"/>
    <mergeCell ref="C261:H261"/>
    <mergeCell ref="I261:J261"/>
    <mergeCell ref="A257:B257"/>
    <mergeCell ref="C257:H257"/>
    <mergeCell ref="I257:J257"/>
    <mergeCell ref="A258:B258"/>
    <mergeCell ref="C258:H258"/>
    <mergeCell ref="I258:J258"/>
    <mergeCell ref="A255:B255"/>
    <mergeCell ref="C255:H255"/>
    <mergeCell ref="I255:J255"/>
    <mergeCell ref="A256:B256"/>
    <mergeCell ref="C256:H256"/>
    <mergeCell ref="I256:J256"/>
    <mergeCell ref="A253:B253"/>
    <mergeCell ref="C253:H253"/>
    <mergeCell ref="I253:J253"/>
    <mergeCell ref="A254:B254"/>
    <mergeCell ref="C254:H254"/>
    <mergeCell ref="I254:J254"/>
    <mergeCell ref="A251:B251"/>
    <mergeCell ref="C251:H251"/>
    <mergeCell ref="I251:J251"/>
    <mergeCell ref="A252:B252"/>
    <mergeCell ref="C252:H252"/>
    <mergeCell ref="I252:J252"/>
    <mergeCell ref="A249:B249"/>
    <mergeCell ref="C249:H249"/>
    <mergeCell ref="I249:J249"/>
    <mergeCell ref="A250:B250"/>
    <mergeCell ref="C250:H250"/>
    <mergeCell ref="I250:J250"/>
    <mergeCell ref="A247:B247"/>
    <mergeCell ref="C247:H247"/>
    <mergeCell ref="I247:J247"/>
    <mergeCell ref="A248:B248"/>
    <mergeCell ref="C248:H248"/>
    <mergeCell ref="I248:J248"/>
    <mergeCell ref="A245:B245"/>
    <mergeCell ref="C245:H245"/>
    <mergeCell ref="I245:J245"/>
    <mergeCell ref="A246:B246"/>
    <mergeCell ref="C246:H246"/>
    <mergeCell ref="I246:J246"/>
    <mergeCell ref="A243:B243"/>
    <mergeCell ref="C243:H243"/>
    <mergeCell ref="I243:J243"/>
    <mergeCell ref="A244:B244"/>
    <mergeCell ref="C244:H244"/>
    <mergeCell ref="I244:J244"/>
    <mergeCell ref="A241:B241"/>
    <mergeCell ref="C241:H241"/>
    <mergeCell ref="I241:J241"/>
    <mergeCell ref="A242:B242"/>
    <mergeCell ref="C242:H242"/>
    <mergeCell ref="I242:J242"/>
    <mergeCell ref="A239:B239"/>
    <mergeCell ref="C239:H239"/>
    <mergeCell ref="I239:J239"/>
    <mergeCell ref="A240:B240"/>
    <mergeCell ref="C240:H240"/>
    <mergeCell ref="I240:J240"/>
    <mergeCell ref="A237:B237"/>
    <mergeCell ref="C237:H237"/>
    <mergeCell ref="I237:J237"/>
    <mergeCell ref="A238:B238"/>
    <mergeCell ref="C238:H238"/>
    <mergeCell ref="I238:J238"/>
    <mergeCell ref="A235:B235"/>
    <mergeCell ref="C235:H235"/>
    <mergeCell ref="I235:J235"/>
    <mergeCell ref="A236:B236"/>
    <mergeCell ref="C236:H236"/>
    <mergeCell ref="I236:J236"/>
    <mergeCell ref="A233:B233"/>
    <mergeCell ref="C233:H233"/>
    <mergeCell ref="I233:J233"/>
    <mergeCell ref="A234:B234"/>
    <mergeCell ref="C234:H234"/>
    <mergeCell ref="I234:J234"/>
    <mergeCell ref="A231:B231"/>
    <mergeCell ref="C231:H231"/>
    <mergeCell ref="I231:J231"/>
    <mergeCell ref="A232:B232"/>
    <mergeCell ref="C232:H232"/>
    <mergeCell ref="I232:J232"/>
    <mergeCell ref="A229:B229"/>
    <mergeCell ref="C229:H229"/>
    <mergeCell ref="I229:J229"/>
    <mergeCell ref="A230:B230"/>
    <mergeCell ref="C230:H230"/>
    <mergeCell ref="I230:J230"/>
    <mergeCell ref="A227:B227"/>
    <mergeCell ref="C227:H227"/>
    <mergeCell ref="I227:J227"/>
    <mergeCell ref="A228:B228"/>
    <mergeCell ref="C228:H228"/>
    <mergeCell ref="I228:J228"/>
    <mergeCell ref="A225:B225"/>
    <mergeCell ref="C225:H225"/>
    <mergeCell ref="I225:J225"/>
    <mergeCell ref="A226:B226"/>
    <mergeCell ref="C226:H226"/>
    <mergeCell ref="I226:J226"/>
    <mergeCell ref="A223:B223"/>
    <mergeCell ref="C223:H223"/>
    <mergeCell ref="I223:J223"/>
    <mergeCell ref="A224:B224"/>
    <mergeCell ref="C224:H224"/>
    <mergeCell ref="I224:J224"/>
    <mergeCell ref="A221:B221"/>
    <mergeCell ref="C221:H221"/>
    <mergeCell ref="I221:J221"/>
    <mergeCell ref="A222:B222"/>
    <mergeCell ref="C222:H222"/>
    <mergeCell ref="I222:J222"/>
    <mergeCell ref="A219:B219"/>
    <mergeCell ref="C219:H219"/>
    <mergeCell ref="I219:J219"/>
    <mergeCell ref="A220:B220"/>
    <mergeCell ref="C220:H220"/>
    <mergeCell ref="I220:J220"/>
    <mergeCell ref="A217:B217"/>
    <mergeCell ref="C217:H217"/>
    <mergeCell ref="I217:J217"/>
    <mergeCell ref="A218:B218"/>
    <mergeCell ref="C218:H218"/>
    <mergeCell ref="I218:J218"/>
    <mergeCell ref="A215:B215"/>
    <mergeCell ref="C215:H215"/>
    <mergeCell ref="I215:J215"/>
    <mergeCell ref="A216:B216"/>
    <mergeCell ref="C216:H216"/>
    <mergeCell ref="I216:J216"/>
    <mergeCell ref="A213:B213"/>
    <mergeCell ref="C213:H213"/>
    <mergeCell ref="I213:J213"/>
    <mergeCell ref="A214:B214"/>
    <mergeCell ref="C214:H214"/>
    <mergeCell ref="I214:J214"/>
    <mergeCell ref="A211:B211"/>
    <mergeCell ref="C211:H211"/>
    <mergeCell ref="I211:J211"/>
    <mergeCell ref="A212:B212"/>
    <mergeCell ref="C212:H212"/>
    <mergeCell ref="I212:J212"/>
    <mergeCell ref="A209:B209"/>
    <mergeCell ref="C209:H209"/>
    <mergeCell ref="I209:J209"/>
    <mergeCell ref="A210:B210"/>
    <mergeCell ref="C210:H210"/>
    <mergeCell ref="I210:J210"/>
    <mergeCell ref="A207:B207"/>
    <mergeCell ref="C207:H207"/>
    <mergeCell ref="I207:J207"/>
    <mergeCell ref="A208:B208"/>
    <mergeCell ref="C208:H208"/>
    <mergeCell ref="I208:J208"/>
    <mergeCell ref="A205:B205"/>
    <mergeCell ref="C205:H205"/>
    <mergeCell ref="I205:J205"/>
    <mergeCell ref="A206:B206"/>
    <mergeCell ref="C206:H206"/>
    <mergeCell ref="I206:J206"/>
    <mergeCell ref="A203:B203"/>
    <mergeCell ref="C203:H203"/>
    <mergeCell ref="I203:J203"/>
    <mergeCell ref="A204:B204"/>
    <mergeCell ref="C204:H204"/>
    <mergeCell ref="I204:J204"/>
    <mergeCell ref="A201:B201"/>
    <mergeCell ref="C201:H201"/>
    <mergeCell ref="I201:J201"/>
    <mergeCell ref="A202:B202"/>
    <mergeCell ref="C202:H202"/>
    <mergeCell ref="I202:J202"/>
    <mergeCell ref="A199:B199"/>
    <mergeCell ref="C199:H199"/>
    <mergeCell ref="I199:J199"/>
    <mergeCell ref="A200:B200"/>
    <mergeCell ref="C200:H200"/>
    <mergeCell ref="I200:J200"/>
    <mergeCell ref="A194:B194"/>
    <mergeCell ref="C194:H194"/>
    <mergeCell ref="I194:J194"/>
    <mergeCell ref="A197:B197"/>
    <mergeCell ref="C197:H197"/>
    <mergeCell ref="I197:J197"/>
    <mergeCell ref="A198:B198"/>
    <mergeCell ref="C198:H198"/>
    <mergeCell ref="I198:J198"/>
    <mergeCell ref="A195:B195"/>
    <mergeCell ref="C195:H195"/>
    <mergeCell ref="I195:J195"/>
    <mergeCell ref="A196:B196"/>
    <mergeCell ref="C196:H196"/>
    <mergeCell ref="I196:J196"/>
    <mergeCell ref="A191:B191"/>
    <mergeCell ref="C191:H191"/>
    <mergeCell ref="I191:J191"/>
    <mergeCell ref="A192:B192"/>
    <mergeCell ref="C192:H192"/>
    <mergeCell ref="I192:J192"/>
    <mergeCell ref="A193:B193"/>
    <mergeCell ref="C193:H193"/>
    <mergeCell ref="I193:J193"/>
    <mergeCell ref="A189:B189"/>
    <mergeCell ref="C189:H189"/>
    <mergeCell ref="I189:J189"/>
    <mergeCell ref="A190:B190"/>
    <mergeCell ref="C190:H190"/>
    <mergeCell ref="I190:J190"/>
    <mergeCell ref="A187:B187"/>
    <mergeCell ref="C187:H187"/>
    <mergeCell ref="I187:J187"/>
    <mergeCell ref="A188:B188"/>
    <mergeCell ref="C188:H188"/>
    <mergeCell ref="I188:J188"/>
    <mergeCell ref="A185:B185"/>
    <mergeCell ref="C185:H185"/>
    <mergeCell ref="I185:J185"/>
    <mergeCell ref="A186:B186"/>
    <mergeCell ref="C186:H186"/>
    <mergeCell ref="I186:J186"/>
    <mergeCell ref="A183:B183"/>
    <mergeCell ref="C183:H183"/>
    <mergeCell ref="I183:J183"/>
    <mergeCell ref="A184:B184"/>
    <mergeCell ref="C184:H184"/>
    <mergeCell ref="I184:J184"/>
    <mergeCell ref="A181:B181"/>
    <mergeCell ref="C181:H181"/>
    <mergeCell ref="I181:J181"/>
    <mergeCell ref="A182:B182"/>
    <mergeCell ref="C182:H182"/>
    <mergeCell ref="I182:J182"/>
    <mergeCell ref="A179:B179"/>
    <mergeCell ref="C179:H179"/>
    <mergeCell ref="I179:J179"/>
    <mergeCell ref="A180:B180"/>
    <mergeCell ref="C180:H180"/>
    <mergeCell ref="I180:J180"/>
    <mergeCell ref="A177:B177"/>
    <mergeCell ref="C177:H177"/>
    <mergeCell ref="I177:J177"/>
    <mergeCell ref="A178:B178"/>
    <mergeCell ref="C178:H178"/>
    <mergeCell ref="I178:J178"/>
    <mergeCell ref="A175:B175"/>
    <mergeCell ref="C175:H175"/>
    <mergeCell ref="I175:J175"/>
    <mergeCell ref="A176:B176"/>
    <mergeCell ref="C176:H176"/>
    <mergeCell ref="I176:J176"/>
    <mergeCell ref="A173:B173"/>
    <mergeCell ref="C173:H173"/>
    <mergeCell ref="I173:J173"/>
    <mergeCell ref="A174:B174"/>
    <mergeCell ref="C174:H174"/>
    <mergeCell ref="I174:J174"/>
    <mergeCell ref="A171:B171"/>
    <mergeCell ref="C171:H171"/>
    <mergeCell ref="I171:J171"/>
    <mergeCell ref="A172:B172"/>
    <mergeCell ref="C172:H172"/>
    <mergeCell ref="I172:J172"/>
    <mergeCell ref="A169:B169"/>
    <mergeCell ref="C169:H169"/>
    <mergeCell ref="I169:J169"/>
    <mergeCell ref="A170:B170"/>
    <mergeCell ref="C170:H170"/>
    <mergeCell ref="I170:J170"/>
    <mergeCell ref="A167:B167"/>
    <mergeCell ref="C167:H167"/>
    <mergeCell ref="I167:J167"/>
    <mergeCell ref="A168:B168"/>
    <mergeCell ref="C168:H168"/>
    <mergeCell ref="I168:J168"/>
    <mergeCell ref="A165:B165"/>
    <mergeCell ref="C165:H165"/>
    <mergeCell ref="I165:J165"/>
    <mergeCell ref="A166:B166"/>
    <mergeCell ref="C166:H166"/>
    <mergeCell ref="I166:J166"/>
    <mergeCell ref="A163:B163"/>
    <mergeCell ref="C163:H163"/>
    <mergeCell ref="I163:J163"/>
    <mergeCell ref="A164:B164"/>
    <mergeCell ref="C164:H164"/>
    <mergeCell ref="I164:J164"/>
    <mergeCell ref="A161:B161"/>
    <mergeCell ref="C161:H161"/>
    <mergeCell ref="I161:J161"/>
    <mergeCell ref="A162:B162"/>
    <mergeCell ref="C162:H162"/>
    <mergeCell ref="I162:J162"/>
    <mergeCell ref="A159:B159"/>
    <mergeCell ref="C159:H159"/>
    <mergeCell ref="I159:J159"/>
    <mergeCell ref="A160:B160"/>
    <mergeCell ref="C160:H160"/>
    <mergeCell ref="I160:J160"/>
    <mergeCell ref="A157:B157"/>
    <mergeCell ref="C157:H157"/>
    <mergeCell ref="I157:J157"/>
    <mergeCell ref="A158:B158"/>
    <mergeCell ref="C158:H158"/>
    <mergeCell ref="I158:J158"/>
    <mergeCell ref="A155:B155"/>
    <mergeCell ref="C155:H155"/>
    <mergeCell ref="I155:J155"/>
    <mergeCell ref="A156:B156"/>
    <mergeCell ref="C156:H156"/>
    <mergeCell ref="I156:J156"/>
    <mergeCell ref="A153:B153"/>
    <mergeCell ref="C153:H153"/>
    <mergeCell ref="I153:J153"/>
    <mergeCell ref="A154:B154"/>
    <mergeCell ref="C154:H154"/>
    <mergeCell ref="I154:J154"/>
    <mergeCell ref="A151:B151"/>
    <mergeCell ref="C151:H151"/>
    <mergeCell ref="I151:J151"/>
    <mergeCell ref="A152:B152"/>
    <mergeCell ref="C152:H152"/>
    <mergeCell ref="I152:J152"/>
    <mergeCell ref="A149:B149"/>
    <mergeCell ref="C149:H149"/>
    <mergeCell ref="I149:J149"/>
    <mergeCell ref="A150:B150"/>
    <mergeCell ref="C150:H150"/>
    <mergeCell ref="I150:J150"/>
    <mergeCell ref="A147:B147"/>
    <mergeCell ref="C147:H147"/>
    <mergeCell ref="I147:J147"/>
    <mergeCell ref="A148:B148"/>
    <mergeCell ref="C148:H148"/>
    <mergeCell ref="I148:J148"/>
    <mergeCell ref="A145:B145"/>
    <mergeCell ref="C145:H145"/>
    <mergeCell ref="I145:J145"/>
    <mergeCell ref="A146:B146"/>
    <mergeCell ref="C146:H146"/>
    <mergeCell ref="I146:J146"/>
    <mergeCell ref="A143:B143"/>
    <mergeCell ref="C143:H143"/>
    <mergeCell ref="I143:J143"/>
    <mergeCell ref="A144:B144"/>
    <mergeCell ref="C144:H144"/>
    <mergeCell ref="I144:J144"/>
    <mergeCell ref="A141:B141"/>
    <mergeCell ref="C141:H141"/>
    <mergeCell ref="I141:J141"/>
    <mergeCell ref="A142:B142"/>
    <mergeCell ref="C142:H142"/>
    <mergeCell ref="I142:J142"/>
    <mergeCell ref="A139:B139"/>
    <mergeCell ref="C139:H139"/>
    <mergeCell ref="I139:J139"/>
    <mergeCell ref="A140:B140"/>
    <mergeCell ref="C140:H140"/>
    <mergeCell ref="I140:J140"/>
    <mergeCell ref="A137:B137"/>
    <mergeCell ref="C137:H137"/>
    <mergeCell ref="I137:J137"/>
    <mergeCell ref="A138:B138"/>
    <mergeCell ref="C138:H138"/>
    <mergeCell ref="I138:J138"/>
    <mergeCell ref="A135:B135"/>
    <mergeCell ref="C135:H135"/>
    <mergeCell ref="I135:J135"/>
    <mergeCell ref="A136:B136"/>
    <mergeCell ref="C136:H136"/>
    <mergeCell ref="I136:J136"/>
    <mergeCell ref="A133:B133"/>
    <mergeCell ref="C133:H133"/>
    <mergeCell ref="I133:J133"/>
    <mergeCell ref="A134:B134"/>
    <mergeCell ref="C134:H134"/>
    <mergeCell ref="I134:J134"/>
    <mergeCell ref="A131:B131"/>
    <mergeCell ref="C131:H131"/>
    <mergeCell ref="I131:J131"/>
    <mergeCell ref="A132:B132"/>
    <mergeCell ref="C132:H132"/>
    <mergeCell ref="I132:J132"/>
    <mergeCell ref="A126:B126"/>
    <mergeCell ref="C126:H126"/>
    <mergeCell ref="I126:J126"/>
    <mergeCell ref="A129:B129"/>
    <mergeCell ref="C129:H129"/>
    <mergeCell ref="I129:J129"/>
    <mergeCell ref="A130:B130"/>
    <mergeCell ref="C130:H130"/>
    <mergeCell ref="I130:J130"/>
    <mergeCell ref="A127:B127"/>
    <mergeCell ref="C127:H127"/>
    <mergeCell ref="I127:J127"/>
    <mergeCell ref="A128:B128"/>
    <mergeCell ref="C128:H128"/>
    <mergeCell ref="I128:J128"/>
    <mergeCell ref="A123:B123"/>
    <mergeCell ref="C123:H123"/>
    <mergeCell ref="I123:J123"/>
    <mergeCell ref="A124:B124"/>
    <mergeCell ref="C124:H124"/>
    <mergeCell ref="I124:J124"/>
    <mergeCell ref="A125:B125"/>
    <mergeCell ref="C125:H125"/>
    <mergeCell ref="I125:J125"/>
    <mergeCell ref="A121:B121"/>
    <mergeCell ref="C121:H121"/>
    <mergeCell ref="I121:J121"/>
    <mergeCell ref="A122:B122"/>
    <mergeCell ref="C122:H122"/>
    <mergeCell ref="I122:J122"/>
    <mergeCell ref="A119:B119"/>
    <mergeCell ref="C119:H119"/>
    <mergeCell ref="I119:J119"/>
    <mergeCell ref="A120:B120"/>
    <mergeCell ref="C120:H120"/>
    <mergeCell ref="I120:J120"/>
    <mergeCell ref="A117:B117"/>
    <mergeCell ref="C117:H117"/>
    <mergeCell ref="I117:J117"/>
    <mergeCell ref="A118:B118"/>
    <mergeCell ref="C118:H118"/>
    <mergeCell ref="I118:J118"/>
    <mergeCell ref="A115:B115"/>
    <mergeCell ref="C115:H115"/>
    <mergeCell ref="I115:J115"/>
    <mergeCell ref="A116:B116"/>
    <mergeCell ref="C116:H116"/>
    <mergeCell ref="I116:J116"/>
    <mergeCell ref="A113:B113"/>
    <mergeCell ref="C113:H113"/>
    <mergeCell ref="I113:J113"/>
    <mergeCell ref="A114:B114"/>
    <mergeCell ref="C114:H114"/>
    <mergeCell ref="I114:J114"/>
    <mergeCell ref="A111:B111"/>
    <mergeCell ref="C111:H111"/>
    <mergeCell ref="I111:J111"/>
    <mergeCell ref="A112:B112"/>
    <mergeCell ref="C112:H112"/>
    <mergeCell ref="I112:J112"/>
    <mergeCell ref="A109:B109"/>
    <mergeCell ref="C109:H109"/>
    <mergeCell ref="I109:J109"/>
    <mergeCell ref="A110:B110"/>
    <mergeCell ref="C110:H110"/>
    <mergeCell ref="I110:J110"/>
    <mergeCell ref="A107:B107"/>
    <mergeCell ref="C107:H107"/>
    <mergeCell ref="I107:J107"/>
    <mergeCell ref="A108:B108"/>
    <mergeCell ref="C108:H108"/>
    <mergeCell ref="I108:J108"/>
    <mergeCell ref="A105:B105"/>
    <mergeCell ref="C105:H105"/>
    <mergeCell ref="I105:J105"/>
    <mergeCell ref="A106:B106"/>
    <mergeCell ref="C106:H106"/>
    <mergeCell ref="I106:J106"/>
    <mergeCell ref="A103:B103"/>
    <mergeCell ref="C103:H103"/>
    <mergeCell ref="I103:J103"/>
    <mergeCell ref="A104:B104"/>
    <mergeCell ref="C104:H104"/>
    <mergeCell ref="I104:J104"/>
    <mergeCell ref="A98:B98"/>
    <mergeCell ref="C98:H98"/>
    <mergeCell ref="I98:J98"/>
    <mergeCell ref="A101:B101"/>
    <mergeCell ref="C101:H101"/>
    <mergeCell ref="I101:J101"/>
    <mergeCell ref="A102:B102"/>
    <mergeCell ref="C102:H102"/>
    <mergeCell ref="I102:J102"/>
    <mergeCell ref="A99:B99"/>
    <mergeCell ref="C99:H99"/>
    <mergeCell ref="I99:J99"/>
    <mergeCell ref="A100:B100"/>
    <mergeCell ref="C100:H100"/>
    <mergeCell ref="I100:J100"/>
    <mergeCell ref="A97:B97"/>
    <mergeCell ref="C97:H97"/>
    <mergeCell ref="I97:J97"/>
    <mergeCell ref="A95:B95"/>
    <mergeCell ref="C95:H95"/>
    <mergeCell ref="I95:J95"/>
    <mergeCell ref="A96:B96"/>
    <mergeCell ref="C96:H96"/>
    <mergeCell ref="I96:J96"/>
    <mergeCell ref="A93:B93"/>
    <mergeCell ref="C93:H93"/>
    <mergeCell ref="I93:J93"/>
    <mergeCell ref="A94:B94"/>
    <mergeCell ref="C94:H94"/>
    <mergeCell ref="I94:J94"/>
    <mergeCell ref="A91:B91"/>
    <mergeCell ref="C91:H91"/>
    <mergeCell ref="I91:J91"/>
    <mergeCell ref="A92:B92"/>
    <mergeCell ref="C92:H92"/>
    <mergeCell ref="I92:J92"/>
    <mergeCell ref="A86:B86"/>
    <mergeCell ref="C86:H86"/>
    <mergeCell ref="I86:J86"/>
    <mergeCell ref="A89:B89"/>
    <mergeCell ref="C89:H89"/>
    <mergeCell ref="I89:J89"/>
    <mergeCell ref="A90:B90"/>
    <mergeCell ref="C90:H90"/>
    <mergeCell ref="I90:J90"/>
    <mergeCell ref="A87:B87"/>
    <mergeCell ref="C87:H87"/>
    <mergeCell ref="I87:J87"/>
    <mergeCell ref="A88:B88"/>
    <mergeCell ref="C88:H88"/>
    <mergeCell ref="I88:J88"/>
    <mergeCell ref="A83:B83"/>
    <mergeCell ref="C83:H83"/>
    <mergeCell ref="I83:J83"/>
    <mergeCell ref="A84:B84"/>
    <mergeCell ref="C84:H84"/>
    <mergeCell ref="I84:J84"/>
    <mergeCell ref="A85:B85"/>
    <mergeCell ref="C85:H85"/>
    <mergeCell ref="I85:J85"/>
    <mergeCell ref="A81:B81"/>
    <mergeCell ref="C81:H81"/>
    <mergeCell ref="I81:J81"/>
    <mergeCell ref="A82:B82"/>
    <mergeCell ref="C82:H82"/>
    <mergeCell ref="I82:J82"/>
    <mergeCell ref="A79:B79"/>
    <mergeCell ref="C79:H79"/>
    <mergeCell ref="I79:J79"/>
    <mergeCell ref="A80:B80"/>
    <mergeCell ref="C80:H80"/>
    <mergeCell ref="I80:J80"/>
    <mergeCell ref="A77:B77"/>
    <mergeCell ref="C77:H77"/>
    <mergeCell ref="I77:J77"/>
    <mergeCell ref="A78:B78"/>
    <mergeCell ref="C78:H78"/>
    <mergeCell ref="I78:J78"/>
    <mergeCell ref="A75:B75"/>
    <mergeCell ref="C75:H75"/>
    <mergeCell ref="I75:J75"/>
    <mergeCell ref="A76:B76"/>
    <mergeCell ref="C76:H76"/>
    <mergeCell ref="I76:J76"/>
    <mergeCell ref="A73:B73"/>
    <mergeCell ref="C73:H73"/>
    <mergeCell ref="I73:J73"/>
    <mergeCell ref="A74:B74"/>
    <mergeCell ref="C74:H74"/>
    <mergeCell ref="I74:J74"/>
    <mergeCell ref="A71:B71"/>
    <mergeCell ref="C71:H71"/>
    <mergeCell ref="I71:J71"/>
    <mergeCell ref="A72:B72"/>
    <mergeCell ref="C72:H72"/>
    <mergeCell ref="I72:J72"/>
    <mergeCell ref="A69:B69"/>
    <mergeCell ref="C69:H69"/>
    <mergeCell ref="I69:J69"/>
    <mergeCell ref="A70:B70"/>
    <mergeCell ref="C70:H70"/>
    <mergeCell ref="I70:J70"/>
    <mergeCell ref="A67:B67"/>
    <mergeCell ref="C67:H67"/>
    <mergeCell ref="I67:J67"/>
    <mergeCell ref="A68:B68"/>
    <mergeCell ref="C68:H68"/>
    <mergeCell ref="I68:J68"/>
    <mergeCell ref="A65:B65"/>
    <mergeCell ref="C65:H65"/>
    <mergeCell ref="I65:J65"/>
    <mergeCell ref="A66:B66"/>
    <mergeCell ref="C66:H66"/>
    <mergeCell ref="I66:J66"/>
    <mergeCell ref="A63:B63"/>
    <mergeCell ref="C63:H63"/>
    <mergeCell ref="I63:J63"/>
    <mergeCell ref="A64:B64"/>
    <mergeCell ref="C64:H64"/>
    <mergeCell ref="I64:J64"/>
    <mergeCell ref="A61:B61"/>
    <mergeCell ref="C61:H61"/>
    <mergeCell ref="I61:J61"/>
    <mergeCell ref="A62:B62"/>
    <mergeCell ref="C62:H62"/>
    <mergeCell ref="I62:J62"/>
    <mergeCell ref="A59:B59"/>
    <mergeCell ref="C59:H59"/>
    <mergeCell ref="I59:J59"/>
    <mergeCell ref="A60:B60"/>
    <mergeCell ref="C60:H60"/>
    <mergeCell ref="I60:J60"/>
    <mergeCell ref="A57:B57"/>
    <mergeCell ref="C57:H57"/>
    <mergeCell ref="I57:J57"/>
    <mergeCell ref="A58:B58"/>
    <mergeCell ref="C58:H58"/>
    <mergeCell ref="I58:J58"/>
    <mergeCell ref="A55:B55"/>
    <mergeCell ref="C55:H55"/>
    <mergeCell ref="I55:J55"/>
    <mergeCell ref="A56:B56"/>
    <mergeCell ref="C56:H56"/>
    <mergeCell ref="I56:J56"/>
    <mergeCell ref="A53:B53"/>
    <mergeCell ref="C53:H53"/>
    <mergeCell ref="I53:J53"/>
    <mergeCell ref="A54:B54"/>
    <mergeCell ref="C54:H54"/>
    <mergeCell ref="I54:J54"/>
    <mergeCell ref="A51:B51"/>
    <mergeCell ref="C51:H51"/>
    <mergeCell ref="I51:J51"/>
    <mergeCell ref="A52:B52"/>
    <mergeCell ref="C52:H52"/>
    <mergeCell ref="I52:J52"/>
    <mergeCell ref="A49:B49"/>
    <mergeCell ref="C49:H49"/>
    <mergeCell ref="I49:J49"/>
    <mergeCell ref="A50:B50"/>
    <mergeCell ref="C50:H50"/>
    <mergeCell ref="I50:J50"/>
    <mergeCell ref="A47:B47"/>
    <mergeCell ref="C47:H47"/>
    <mergeCell ref="I47:J47"/>
    <mergeCell ref="A48:B48"/>
    <mergeCell ref="C48:H48"/>
    <mergeCell ref="I48:J48"/>
    <mergeCell ref="A45:B45"/>
    <mergeCell ref="C45:H45"/>
    <mergeCell ref="I45:J45"/>
    <mergeCell ref="A46:B46"/>
    <mergeCell ref="C46:H46"/>
    <mergeCell ref="I46:J46"/>
    <mergeCell ref="A43:B43"/>
    <mergeCell ref="C43:H43"/>
    <mergeCell ref="I43:J43"/>
    <mergeCell ref="A44:B44"/>
    <mergeCell ref="C44:H44"/>
    <mergeCell ref="I44:J44"/>
    <mergeCell ref="A41:B41"/>
    <mergeCell ref="C41:H41"/>
    <mergeCell ref="I41:J41"/>
    <mergeCell ref="A42:B42"/>
    <mergeCell ref="C42:H42"/>
    <mergeCell ref="I42:J42"/>
    <mergeCell ref="A39:B39"/>
    <mergeCell ref="C39:H39"/>
    <mergeCell ref="I39:J39"/>
    <mergeCell ref="A40:B40"/>
    <mergeCell ref="C40:H40"/>
    <mergeCell ref="I40:J40"/>
    <mergeCell ref="A37:B37"/>
    <mergeCell ref="C37:H37"/>
    <mergeCell ref="I37:J37"/>
    <mergeCell ref="A38:B38"/>
    <mergeCell ref="C38:H38"/>
    <mergeCell ref="I38:J38"/>
    <mergeCell ref="A35:B35"/>
    <mergeCell ref="C35:H35"/>
    <mergeCell ref="I35:J35"/>
    <mergeCell ref="A36:B36"/>
    <mergeCell ref="C36:H36"/>
    <mergeCell ref="I36:J36"/>
    <mergeCell ref="A34:B34"/>
    <mergeCell ref="C34:H34"/>
    <mergeCell ref="I34:J34"/>
    <mergeCell ref="A31:B31"/>
    <mergeCell ref="C31:H31"/>
    <mergeCell ref="I31:J31"/>
    <mergeCell ref="A32:B32"/>
    <mergeCell ref="C32:H32"/>
    <mergeCell ref="I32:J32"/>
    <mergeCell ref="A29:B29"/>
    <mergeCell ref="C29:H29"/>
    <mergeCell ref="I29:J29"/>
    <mergeCell ref="A30:B30"/>
    <mergeCell ref="C30:H30"/>
    <mergeCell ref="I30:J30"/>
    <mergeCell ref="A33:B33"/>
    <mergeCell ref="C33:H33"/>
    <mergeCell ref="I33:J33"/>
    <mergeCell ref="A28:B28"/>
    <mergeCell ref="C28:H28"/>
    <mergeCell ref="I28:J28"/>
    <mergeCell ref="A26:B26"/>
    <mergeCell ref="C26:H26"/>
    <mergeCell ref="I26:J26"/>
    <mergeCell ref="A27:B27"/>
    <mergeCell ref="C27:H27"/>
    <mergeCell ref="I27:J27"/>
    <mergeCell ref="A24:B24"/>
    <mergeCell ref="C24:H24"/>
    <mergeCell ref="I24:J24"/>
    <mergeCell ref="A25:B25"/>
    <mergeCell ref="C25:H25"/>
    <mergeCell ref="I25:J25"/>
    <mergeCell ref="A22:B22"/>
    <mergeCell ref="C22:H22"/>
    <mergeCell ref="I22:J22"/>
    <mergeCell ref="A23:B23"/>
    <mergeCell ref="C23:H23"/>
    <mergeCell ref="I23:J23"/>
    <mergeCell ref="A20:B20"/>
    <mergeCell ref="C20:H20"/>
    <mergeCell ref="I20:J20"/>
    <mergeCell ref="A21:B21"/>
    <mergeCell ref="C21:H21"/>
    <mergeCell ref="I21:J21"/>
    <mergeCell ref="A18:B18"/>
    <mergeCell ref="C18:H18"/>
    <mergeCell ref="I18:J18"/>
    <mergeCell ref="A19:B19"/>
    <mergeCell ref="C19:H19"/>
    <mergeCell ref="I19:J19"/>
    <mergeCell ref="A16:B16"/>
    <mergeCell ref="C16:H16"/>
    <mergeCell ref="I16:J16"/>
    <mergeCell ref="A17:B17"/>
    <mergeCell ref="C17:H17"/>
    <mergeCell ref="I17:J17"/>
    <mergeCell ref="A14:B14"/>
    <mergeCell ref="C14:H14"/>
    <mergeCell ref="I14:J14"/>
    <mergeCell ref="A15:B15"/>
    <mergeCell ref="C15:H15"/>
    <mergeCell ref="I15:J15"/>
    <mergeCell ref="A12:B12"/>
    <mergeCell ref="C12:H12"/>
    <mergeCell ref="I12:J12"/>
    <mergeCell ref="A13:B13"/>
    <mergeCell ref="C13:H13"/>
    <mergeCell ref="I13:J13"/>
    <mergeCell ref="A10:B10"/>
    <mergeCell ref="C10:H10"/>
    <mergeCell ref="I10:J10"/>
    <mergeCell ref="A11:B11"/>
    <mergeCell ref="C11:H11"/>
    <mergeCell ref="I11:J11"/>
    <mergeCell ref="C2:H2"/>
    <mergeCell ref="I2:J2"/>
    <mergeCell ref="A3:B3"/>
    <mergeCell ref="C3:H3"/>
    <mergeCell ref="I3:J3"/>
    <mergeCell ref="A8:B8"/>
    <mergeCell ref="C8:H8"/>
    <mergeCell ref="I8:J8"/>
    <mergeCell ref="A9:B9"/>
    <mergeCell ref="C9:H9"/>
    <mergeCell ref="I9:J9"/>
    <mergeCell ref="A6:B6"/>
    <mergeCell ref="C6:H6"/>
    <mergeCell ref="I6:J6"/>
    <mergeCell ref="A7:B7"/>
    <mergeCell ref="C7:H7"/>
    <mergeCell ref="I7:J7"/>
    <mergeCell ref="O11:Q11"/>
    <mergeCell ref="R5:S5"/>
    <mergeCell ref="R6:S6"/>
    <mergeCell ref="R7:S7"/>
    <mergeCell ref="R8:S8"/>
    <mergeCell ref="R9:S9"/>
    <mergeCell ref="R10:S10"/>
    <mergeCell ref="R11:S11"/>
    <mergeCell ref="A1:B1"/>
    <mergeCell ref="C1:H1"/>
    <mergeCell ref="I1:J1"/>
    <mergeCell ref="O5:Q5"/>
    <mergeCell ref="O6:Q6"/>
    <mergeCell ref="O7:Q7"/>
    <mergeCell ref="O8:Q8"/>
    <mergeCell ref="O9:Q9"/>
    <mergeCell ref="O10:Q10"/>
    <mergeCell ref="A4:B4"/>
    <mergeCell ref="C4:H4"/>
    <mergeCell ref="I4:J4"/>
    <mergeCell ref="A5:B5"/>
    <mergeCell ref="C5:H5"/>
    <mergeCell ref="I5:J5"/>
    <mergeCell ref="A2:B2"/>
  </mergeCells>
  <pageMargins left="0.39" right="0.39" top="0.39" bottom="0.39" header="0.5" footer="0.5"/>
  <pageSetup paperSize="11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6BE4C-7CEC-42D8-A2A5-1A12DA960400}">
  <dimension ref="A1"/>
  <sheetViews>
    <sheetView tabSelected="1"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DA9A9-6367-4648-ADF2-5C6ED42375D4}">
  <dimension ref="A1:N31"/>
  <sheetViews>
    <sheetView topLeftCell="A6" zoomScale="80" zoomScaleNormal="80" workbookViewId="0">
      <selection activeCell="Q5" sqref="Q5"/>
    </sheetView>
  </sheetViews>
  <sheetFormatPr baseColWidth="10" defaultRowHeight="49.8" customHeight="1" x14ac:dyDescent="0.3"/>
  <cols>
    <col min="1" max="1" width="2.5546875" style="29" customWidth="1"/>
    <col min="2" max="2" width="7.6640625" style="29" hidden="1" customWidth="1"/>
    <col min="3" max="3" width="49.44140625" style="29" customWidth="1"/>
    <col min="4" max="4" width="2.6640625" style="29" customWidth="1"/>
    <col min="5" max="5" width="18.33203125" style="25" customWidth="1"/>
    <col min="6" max="13" width="11.5546875" style="29"/>
    <col min="14" max="14" width="33.77734375" style="29" customWidth="1"/>
    <col min="15" max="16384" width="11.5546875" style="29"/>
  </cols>
  <sheetData>
    <row r="1" spans="2:14" ht="49.8" customHeight="1" x14ac:dyDescent="0.3">
      <c r="B1" s="26" t="s">
        <v>238</v>
      </c>
      <c r="C1" s="26"/>
      <c r="D1" s="27">
        <v>26907.7</v>
      </c>
      <c r="E1" s="28"/>
      <c r="H1" s="30"/>
      <c r="J1" s="31"/>
      <c r="K1" s="29" t="s">
        <v>239</v>
      </c>
      <c r="L1" s="32"/>
      <c r="M1" s="32"/>
    </row>
    <row r="2" spans="2:14" ht="49.8" customHeight="1" x14ac:dyDescent="0.3">
      <c r="B2" s="33" t="s">
        <v>240</v>
      </c>
      <c r="C2" s="33"/>
      <c r="D2" s="34">
        <v>220.35</v>
      </c>
      <c r="E2" s="35"/>
      <c r="L2" s="36"/>
      <c r="M2" s="36"/>
    </row>
    <row r="3" spans="2:14" ht="49.8" customHeight="1" x14ac:dyDescent="0.3">
      <c r="B3" s="37" t="s">
        <v>241</v>
      </c>
      <c r="C3" s="37"/>
      <c r="D3" s="38">
        <v>255.52</v>
      </c>
      <c r="E3" s="39"/>
      <c r="J3" s="40" t="s">
        <v>242</v>
      </c>
      <c r="K3" s="40"/>
      <c r="L3" s="40"/>
      <c r="M3" s="40"/>
      <c r="N3" s="25">
        <f>D2</f>
        <v>220.35</v>
      </c>
    </row>
    <row r="4" spans="2:14" ht="49.8" customHeight="1" x14ac:dyDescent="0.3">
      <c r="B4" s="37" t="s">
        <v>243</v>
      </c>
      <c r="C4" s="37"/>
      <c r="D4" s="41">
        <v>1934.73</v>
      </c>
      <c r="E4" s="42"/>
      <c r="J4" s="40" t="s">
        <v>244</v>
      </c>
      <c r="K4" s="40"/>
      <c r="L4" s="40"/>
      <c r="M4" s="40"/>
      <c r="N4" s="43">
        <f>D3+D16+D17+D19+D20</f>
        <v>2072.75</v>
      </c>
    </row>
    <row r="5" spans="2:14" ht="49.8" customHeight="1" x14ac:dyDescent="0.3">
      <c r="B5" s="37" t="s">
        <v>245</v>
      </c>
      <c r="C5" s="37"/>
      <c r="D5" s="41">
        <v>4456.2</v>
      </c>
      <c r="E5" s="42"/>
      <c r="J5" s="40" t="s">
        <v>246</v>
      </c>
      <c r="K5" s="40"/>
      <c r="L5" s="40"/>
      <c r="M5" s="40"/>
      <c r="N5" s="25">
        <f>D4+D5+D6</f>
        <v>6474.6</v>
      </c>
    </row>
    <row r="6" spans="2:14" ht="49.8" customHeight="1" x14ac:dyDescent="0.3">
      <c r="B6" s="37" t="s">
        <v>245</v>
      </c>
      <c r="C6" s="37"/>
      <c r="D6" s="41">
        <v>83.67</v>
      </c>
      <c r="E6" s="42"/>
      <c r="J6" s="40" t="s">
        <v>247</v>
      </c>
      <c r="K6" s="40"/>
      <c r="L6" s="40"/>
      <c r="M6" s="40"/>
      <c r="N6" s="25">
        <f>D7+D8+D9+D10+D11+D12+D13+D14+D15</f>
        <v>16540</v>
      </c>
    </row>
    <row r="7" spans="2:14" ht="49.8" customHeight="1" x14ac:dyDescent="0.3">
      <c r="B7" s="37" t="s">
        <v>248</v>
      </c>
      <c r="C7" s="37"/>
      <c r="D7" s="44">
        <v>2650</v>
      </c>
      <c r="E7" s="45"/>
      <c r="J7" s="40" t="s">
        <v>249</v>
      </c>
      <c r="K7" s="40"/>
      <c r="L7" s="40"/>
      <c r="M7" s="40"/>
      <c r="N7" s="25">
        <f>D18</f>
        <v>1600</v>
      </c>
    </row>
    <row r="8" spans="2:14" ht="49.8" customHeight="1" x14ac:dyDescent="0.3">
      <c r="B8" s="37" t="s">
        <v>250</v>
      </c>
      <c r="C8" s="37"/>
      <c r="D8" s="44">
        <v>1785</v>
      </c>
      <c r="E8" s="45"/>
      <c r="K8" s="40" t="s">
        <v>251</v>
      </c>
      <c r="L8" s="40"/>
      <c r="M8" s="40"/>
      <c r="N8" s="25">
        <f>D25</f>
        <v>13410</v>
      </c>
    </row>
    <row r="9" spans="2:14" ht="49.8" customHeight="1" x14ac:dyDescent="0.3">
      <c r="B9" s="37" t="s">
        <v>250</v>
      </c>
      <c r="C9" s="37"/>
      <c r="D9" s="44">
        <v>190</v>
      </c>
      <c r="E9" s="45"/>
      <c r="K9" s="40" t="s">
        <v>252</v>
      </c>
      <c r="L9" s="40"/>
      <c r="M9" s="40"/>
      <c r="N9" s="25">
        <f>D28</f>
        <v>9680</v>
      </c>
    </row>
    <row r="10" spans="2:14" ht="49.8" customHeight="1" x14ac:dyDescent="0.3">
      <c r="C10" s="46" t="s">
        <v>250</v>
      </c>
      <c r="D10" s="44">
        <v>530</v>
      </c>
      <c r="E10" s="45"/>
      <c r="N10" s="29">
        <f>SUM(N3:N9)</f>
        <v>49997.7</v>
      </c>
    </row>
    <row r="11" spans="2:14" ht="49.8" customHeight="1" x14ac:dyDescent="0.3">
      <c r="C11" s="46" t="s">
        <v>253</v>
      </c>
      <c r="D11" s="44">
        <v>95</v>
      </c>
      <c r="E11" s="45"/>
    </row>
    <row r="12" spans="2:14" ht="49.8" customHeight="1" x14ac:dyDescent="0.3">
      <c r="C12" s="46" t="s">
        <v>253</v>
      </c>
      <c r="D12" s="44">
        <v>3540</v>
      </c>
      <c r="E12" s="45"/>
    </row>
    <row r="13" spans="2:14" ht="49.8" customHeight="1" x14ac:dyDescent="0.3">
      <c r="C13" s="46" t="s">
        <v>254</v>
      </c>
      <c r="D13" s="44">
        <v>3360</v>
      </c>
      <c r="E13" s="45"/>
    </row>
    <row r="14" spans="2:14" ht="49.8" customHeight="1" x14ac:dyDescent="0.3">
      <c r="C14" s="46" t="s">
        <v>254</v>
      </c>
      <c r="D14" s="44">
        <v>3840</v>
      </c>
      <c r="E14" s="45"/>
    </row>
    <row r="15" spans="2:14" ht="49.8" customHeight="1" x14ac:dyDescent="0.3">
      <c r="C15" s="46" t="s">
        <v>254</v>
      </c>
      <c r="D15" s="44">
        <v>550</v>
      </c>
      <c r="E15" s="45"/>
    </row>
    <row r="16" spans="2:14" ht="49.8" customHeight="1" x14ac:dyDescent="0.3">
      <c r="C16" s="46" t="s">
        <v>255</v>
      </c>
      <c r="D16" s="38">
        <v>240</v>
      </c>
      <c r="E16" s="39"/>
    </row>
    <row r="17" spans="1:8" ht="49.8" customHeight="1" x14ac:dyDescent="0.3">
      <c r="C17" s="46" t="s">
        <v>255</v>
      </c>
      <c r="D17" s="38">
        <v>580</v>
      </c>
      <c r="E17" s="39"/>
    </row>
    <row r="18" spans="1:8" ht="49.8" customHeight="1" x14ac:dyDescent="0.3">
      <c r="C18" s="46" t="s">
        <v>256</v>
      </c>
      <c r="D18" s="47">
        <v>1600</v>
      </c>
      <c r="E18" s="48"/>
    </row>
    <row r="19" spans="1:8" ht="49.8" customHeight="1" x14ac:dyDescent="0.3">
      <c r="C19" s="46" t="s">
        <v>257</v>
      </c>
      <c r="D19" s="38">
        <v>600</v>
      </c>
      <c r="E19" s="39"/>
    </row>
    <row r="20" spans="1:8" ht="49.8" customHeight="1" x14ac:dyDescent="0.3">
      <c r="C20" s="46" t="s">
        <v>257</v>
      </c>
      <c r="D20" s="38">
        <v>397.23</v>
      </c>
      <c r="E20" s="39"/>
    </row>
    <row r="21" spans="1:8" ht="49.8" customHeight="1" x14ac:dyDescent="0.3">
      <c r="D21" s="40"/>
      <c r="E21" s="40"/>
    </row>
    <row r="22" spans="1:8" ht="49.8" customHeight="1" x14ac:dyDescent="0.3">
      <c r="B22" s="49" t="s">
        <v>258</v>
      </c>
      <c r="C22" s="49"/>
      <c r="D22" s="50">
        <v>23090</v>
      </c>
      <c r="E22" s="51"/>
    </row>
    <row r="23" spans="1:8" ht="49.8" customHeight="1" x14ac:dyDescent="0.3">
      <c r="D23" s="40"/>
      <c r="E23" s="40"/>
    </row>
    <row r="24" spans="1:8" ht="49.8" customHeight="1" x14ac:dyDescent="0.3">
      <c r="B24" s="52" t="s">
        <v>259</v>
      </c>
      <c r="C24" s="52"/>
      <c r="D24" s="27">
        <v>23090</v>
      </c>
      <c r="E24" s="28"/>
    </row>
    <row r="25" spans="1:8" ht="49.8" customHeight="1" x14ac:dyDescent="0.3">
      <c r="C25" s="46" t="s">
        <v>260</v>
      </c>
      <c r="D25" s="53">
        <v>13410</v>
      </c>
      <c r="E25" s="54"/>
    </row>
    <row r="26" spans="1:8" ht="49.8" customHeight="1" x14ac:dyDescent="0.3">
      <c r="A26" s="55"/>
      <c r="B26" s="55"/>
      <c r="C26" s="55"/>
      <c r="D26" s="56"/>
      <c r="E26" s="56"/>
    </row>
    <row r="27" spans="1:8" ht="49.8" customHeight="1" x14ac:dyDescent="0.3">
      <c r="A27" s="57" t="s">
        <v>261</v>
      </c>
      <c r="B27" s="57"/>
      <c r="C27" s="58" t="s">
        <v>0</v>
      </c>
      <c r="D27" s="59" t="s">
        <v>1</v>
      </c>
      <c r="E27" s="59"/>
    </row>
    <row r="28" spans="1:8" ht="49.8" customHeight="1" x14ac:dyDescent="0.3">
      <c r="C28" s="60" t="s">
        <v>262</v>
      </c>
      <c r="D28" s="61">
        <v>9680</v>
      </c>
      <c r="E28" s="62"/>
    </row>
    <row r="29" spans="1:8" ht="49.8" customHeight="1" x14ac:dyDescent="0.3">
      <c r="E29" s="29"/>
    </row>
    <row r="30" spans="1:8" ht="49.8" customHeight="1" x14ac:dyDescent="0.3">
      <c r="D30" s="63"/>
      <c r="E30" s="63"/>
      <c r="F30" s="64">
        <v>49997.7</v>
      </c>
      <c r="G30" s="63"/>
      <c r="H30" s="63"/>
    </row>
    <row r="31" spans="1:8" ht="49.8" customHeight="1" x14ac:dyDescent="0.3">
      <c r="D31" s="40">
        <f>SUBTOTAL(9,D4:D30)</f>
        <v>95701.83</v>
      </c>
      <c r="E31" s="40"/>
    </row>
  </sheetData>
  <autoFilter ref="A1:E30" xr:uid="{038629B6-F3EB-4B42-992E-F023FEAFD19B}">
    <filterColumn colId="1" showButton="0"/>
    <filterColumn colId="3" showButton="0"/>
  </autoFilter>
  <mergeCells count="51">
    <mergeCell ref="D30:E30"/>
    <mergeCell ref="F30:H30"/>
    <mergeCell ref="D31:E31"/>
    <mergeCell ref="D25:E25"/>
    <mergeCell ref="A26:C26"/>
    <mergeCell ref="D26:E26"/>
    <mergeCell ref="A27:B27"/>
    <mergeCell ref="D27:E27"/>
    <mergeCell ref="D28:E28"/>
    <mergeCell ref="D19:E19"/>
    <mergeCell ref="D20:E20"/>
    <mergeCell ref="D21:E21"/>
    <mergeCell ref="D22:E22"/>
    <mergeCell ref="D23:E23"/>
    <mergeCell ref="D24:E24"/>
    <mergeCell ref="D13:E13"/>
    <mergeCell ref="D14:E14"/>
    <mergeCell ref="D15:E15"/>
    <mergeCell ref="D16:E16"/>
    <mergeCell ref="D17:E17"/>
    <mergeCell ref="D18:E18"/>
    <mergeCell ref="B9:C9"/>
    <mergeCell ref="D9:E9"/>
    <mergeCell ref="K9:M9"/>
    <mergeCell ref="D10:E10"/>
    <mergeCell ref="D11:E11"/>
    <mergeCell ref="D12:E12"/>
    <mergeCell ref="B7:C7"/>
    <mergeCell ref="D7:E7"/>
    <mergeCell ref="J7:M7"/>
    <mergeCell ref="B8:C8"/>
    <mergeCell ref="D8:E8"/>
    <mergeCell ref="K8:M8"/>
    <mergeCell ref="B5:C5"/>
    <mergeCell ref="D5:E5"/>
    <mergeCell ref="J5:M5"/>
    <mergeCell ref="B6:C6"/>
    <mergeCell ref="D6:E6"/>
    <mergeCell ref="J6:M6"/>
    <mergeCell ref="B3:C3"/>
    <mergeCell ref="D3:E3"/>
    <mergeCell ref="J3:M3"/>
    <mergeCell ref="B4:C4"/>
    <mergeCell ref="D4:E4"/>
    <mergeCell ref="J4:M4"/>
    <mergeCell ref="B1:C1"/>
    <mergeCell ref="D1:E1"/>
    <mergeCell ref="L1:M1"/>
    <mergeCell ref="B2:C2"/>
    <mergeCell ref="D2:E2"/>
    <mergeCell ref="L2:M2"/>
  </mergeCells>
  <pageMargins left="0.39" right="0.39" top="0.39" bottom="0.39" header="0.5" footer="0.5"/>
  <pageSetup paperSize="119"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15001-D84E-4F1D-BAD2-7A3798FEC1D6}">
  <dimension ref="A1:U868"/>
  <sheetViews>
    <sheetView workbookViewId="0">
      <selection activeCell="N23" sqref="N23"/>
    </sheetView>
  </sheetViews>
  <sheetFormatPr baseColWidth="10" defaultColWidth="9.109375" defaultRowHeight="13.2" x14ac:dyDescent="0.25"/>
  <cols>
    <col min="1" max="1" width="9.109375" style="77" customWidth="1"/>
    <col min="2" max="2" width="38.109375" style="77" customWidth="1"/>
    <col min="3" max="3" width="15.44140625" style="77" customWidth="1"/>
    <col min="4" max="8" width="9.109375" style="77" customWidth="1"/>
    <col min="9" max="9" width="9.6640625" style="77" customWidth="1"/>
    <col min="10" max="10" width="12.5546875" style="77" customWidth="1"/>
    <col min="11" max="11" width="14.5546875" style="77" customWidth="1"/>
    <col min="12" max="12" width="18" style="76" customWidth="1"/>
    <col min="13" max="13" width="15" style="77" customWidth="1"/>
    <col min="14" max="14" width="17" style="76" customWidth="1"/>
    <col min="15" max="15" width="17.44140625" style="77" customWidth="1"/>
    <col min="16" max="16" width="13.33203125" style="76" customWidth="1"/>
    <col min="17" max="17" width="16.109375" style="77" bestFit="1" customWidth="1"/>
    <col min="18" max="18" width="50.33203125" style="77" bestFit="1" customWidth="1"/>
    <col min="19" max="19" width="15.5546875" style="77" bestFit="1" customWidth="1"/>
    <col min="20" max="20" width="8.44140625" style="77" bestFit="1" customWidth="1"/>
    <col min="21" max="21" width="12.44140625" style="77" bestFit="1" customWidth="1"/>
    <col min="22" max="16384" width="9.109375" style="77"/>
  </cols>
  <sheetData>
    <row r="1" spans="1:21" s="72" customFormat="1" ht="28.5" customHeight="1" x14ac:dyDescent="0.3">
      <c r="A1" s="69" t="s">
        <v>265</v>
      </c>
      <c r="B1" s="69" t="s">
        <v>266</v>
      </c>
      <c r="C1" s="69" t="s">
        <v>267</v>
      </c>
      <c r="D1" s="69" t="s">
        <v>268</v>
      </c>
      <c r="E1" s="69" t="s">
        <v>269</v>
      </c>
      <c r="F1" s="69" t="s">
        <v>270</v>
      </c>
      <c r="G1" s="69" t="s">
        <v>271</v>
      </c>
      <c r="H1" s="69" t="s">
        <v>272</v>
      </c>
      <c r="I1" s="69" t="s">
        <v>273</v>
      </c>
      <c r="J1" s="69" t="s">
        <v>274</v>
      </c>
      <c r="K1" s="70" t="s">
        <v>275</v>
      </c>
      <c r="L1" s="69" t="s">
        <v>276</v>
      </c>
      <c r="M1" s="69" t="s">
        <v>277</v>
      </c>
      <c r="N1" s="69" t="s">
        <v>278</v>
      </c>
      <c r="O1" s="69" t="s">
        <v>279</v>
      </c>
      <c r="P1" s="69" t="s">
        <v>280</v>
      </c>
      <c r="Q1" s="69" t="s">
        <v>281</v>
      </c>
      <c r="R1" s="69" t="s">
        <v>282</v>
      </c>
      <c r="S1" s="69"/>
      <c r="T1" s="71"/>
      <c r="U1" s="71"/>
    </row>
    <row r="2" spans="1:21" x14ac:dyDescent="0.25">
      <c r="A2" s="73" t="s">
        <v>283</v>
      </c>
      <c r="B2" s="73" t="s">
        <v>284</v>
      </c>
      <c r="C2" s="73" t="s">
        <v>285</v>
      </c>
      <c r="D2" s="73" t="s">
        <v>286</v>
      </c>
      <c r="E2" s="74">
        <v>60</v>
      </c>
      <c r="F2" s="73" t="s">
        <v>287</v>
      </c>
      <c r="G2" s="74">
        <v>500</v>
      </c>
      <c r="H2" s="73" t="s">
        <v>288</v>
      </c>
      <c r="I2" s="74">
        <v>2</v>
      </c>
      <c r="J2" s="75">
        <v>31615.919999999998</v>
      </c>
      <c r="K2" s="75">
        <f>I2*J2</f>
        <v>63231.839999999997</v>
      </c>
      <c r="L2" s="76" t="s">
        <v>289</v>
      </c>
      <c r="M2" s="73" t="s">
        <v>290</v>
      </c>
      <c r="N2" s="76" t="s">
        <v>291</v>
      </c>
      <c r="O2" s="77" t="s">
        <v>291</v>
      </c>
      <c r="P2" s="78">
        <v>45444</v>
      </c>
      <c r="Q2" s="74" t="s">
        <v>292</v>
      </c>
      <c r="R2" s="74" t="s">
        <v>293</v>
      </c>
      <c r="S2" s="74"/>
      <c r="T2" s="74"/>
      <c r="U2" s="74"/>
    </row>
    <row r="3" spans="1:21" x14ac:dyDescent="0.25">
      <c r="A3" s="73" t="s">
        <v>294</v>
      </c>
      <c r="B3" s="73" t="s">
        <v>295</v>
      </c>
      <c r="C3" s="73" t="s">
        <v>285</v>
      </c>
      <c r="D3" s="73" t="s">
        <v>296</v>
      </c>
      <c r="E3" s="74">
        <v>14</v>
      </c>
      <c r="F3" s="73" t="s">
        <v>297</v>
      </c>
      <c r="G3" s="74">
        <v>90</v>
      </c>
      <c r="H3" s="73" t="s">
        <v>288</v>
      </c>
      <c r="I3" s="74">
        <v>105</v>
      </c>
      <c r="J3" s="75">
        <v>74.209999999999994</v>
      </c>
      <c r="K3" s="75">
        <f>I3*J3</f>
        <v>7792.0499999999993</v>
      </c>
      <c r="L3" s="76" t="s">
        <v>298</v>
      </c>
      <c r="M3" s="73" t="s">
        <v>290</v>
      </c>
      <c r="N3" s="76" t="s">
        <v>299</v>
      </c>
      <c r="O3" s="77" t="s">
        <v>299</v>
      </c>
      <c r="P3" s="78">
        <v>45444</v>
      </c>
      <c r="Q3" s="74" t="s">
        <v>292</v>
      </c>
      <c r="R3" s="74" t="s">
        <v>293</v>
      </c>
      <c r="S3" s="74"/>
      <c r="T3" s="74"/>
      <c r="U3" s="74"/>
    </row>
    <row r="4" spans="1:21" x14ac:dyDescent="0.25">
      <c r="A4" s="73" t="s">
        <v>300</v>
      </c>
      <c r="B4" s="73" t="s">
        <v>301</v>
      </c>
      <c r="C4" s="73" t="s">
        <v>285</v>
      </c>
      <c r="D4" s="73" t="s">
        <v>286</v>
      </c>
      <c r="E4" s="74">
        <v>30</v>
      </c>
      <c r="F4" s="73" t="s">
        <v>302</v>
      </c>
      <c r="G4" s="74">
        <v>4</v>
      </c>
      <c r="H4" s="73" t="s">
        <v>288</v>
      </c>
      <c r="I4" s="74">
        <v>4</v>
      </c>
      <c r="J4" s="75">
        <v>136.01</v>
      </c>
      <c r="K4" s="75">
        <f t="shared" ref="K4:K67" si="0">I4*J4</f>
        <v>544.04</v>
      </c>
      <c r="L4" s="76" t="s">
        <v>298</v>
      </c>
      <c r="M4" s="73" t="s">
        <v>290</v>
      </c>
      <c r="N4" s="76" t="s">
        <v>299</v>
      </c>
      <c r="O4" s="77" t="s">
        <v>299</v>
      </c>
      <c r="P4" s="78">
        <v>45444</v>
      </c>
      <c r="Q4" s="74" t="s">
        <v>292</v>
      </c>
      <c r="R4" s="74" t="s">
        <v>293</v>
      </c>
      <c r="S4" s="74"/>
      <c r="T4" s="74"/>
      <c r="U4" s="74"/>
    </row>
    <row r="5" spans="1:21" ht="12" customHeight="1" x14ac:dyDescent="0.25">
      <c r="A5" s="73" t="s">
        <v>303</v>
      </c>
      <c r="B5" s="73" t="s">
        <v>304</v>
      </c>
      <c r="C5" s="73" t="s">
        <v>285</v>
      </c>
      <c r="D5" s="73" t="s">
        <v>305</v>
      </c>
      <c r="E5" s="74">
        <v>1</v>
      </c>
      <c r="F5" s="73" t="s">
        <v>306</v>
      </c>
      <c r="G5" s="74">
        <v>3</v>
      </c>
      <c r="H5" s="73" t="s">
        <v>307</v>
      </c>
      <c r="I5" s="74">
        <v>7</v>
      </c>
      <c r="J5" s="75">
        <v>1657.87</v>
      </c>
      <c r="K5" s="75">
        <f t="shared" si="0"/>
        <v>11605.09</v>
      </c>
      <c r="L5" s="76" t="s">
        <v>289</v>
      </c>
      <c r="M5" s="73" t="s">
        <v>290</v>
      </c>
      <c r="N5" s="76" t="s">
        <v>291</v>
      </c>
      <c r="O5" s="77" t="s">
        <v>291</v>
      </c>
      <c r="P5" s="78">
        <v>45444</v>
      </c>
      <c r="Q5" s="74" t="s">
        <v>292</v>
      </c>
      <c r="R5" s="74" t="s">
        <v>293</v>
      </c>
      <c r="S5" s="74"/>
      <c r="T5" s="74"/>
      <c r="U5" s="74"/>
    </row>
    <row r="6" spans="1:21" x14ac:dyDescent="0.25">
      <c r="A6" s="73" t="s">
        <v>308</v>
      </c>
      <c r="B6" s="73" t="s">
        <v>309</v>
      </c>
      <c r="C6" s="73" t="s">
        <v>285</v>
      </c>
      <c r="D6" s="73" t="s">
        <v>305</v>
      </c>
      <c r="E6" s="74">
        <v>1</v>
      </c>
      <c r="F6" s="73" t="s">
        <v>306</v>
      </c>
      <c r="G6" s="74">
        <v>10</v>
      </c>
      <c r="H6" s="73" t="s">
        <v>310</v>
      </c>
      <c r="I6" s="74">
        <v>1</v>
      </c>
      <c r="J6" s="75">
        <v>3730.21</v>
      </c>
      <c r="K6" s="75">
        <f t="shared" si="0"/>
        <v>3730.21</v>
      </c>
      <c r="L6" s="76" t="s">
        <v>289</v>
      </c>
      <c r="M6" s="73" t="s">
        <v>290</v>
      </c>
      <c r="N6" s="76" t="s">
        <v>291</v>
      </c>
      <c r="O6" s="77" t="s">
        <v>291</v>
      </c>
      <c r="P6" s="78">
        <v>45444</v>
      </c>
      <c r="Q6" s="74" t="s">
        <v>292</v>
      </c>
      <c r="R6" s="74" t="s">
        <v>293</v>
      </c>
      <c r="S6" s="74"/>
      <c r="T6" s="74"/>
      <c r="U6" s="74"/>
    </row>
    <row r="7" spans="1:21" x14ac:dyDescent="0.25">
      <c r="A7" s="73" t="s">
        <v>311</v>
      </c>
      <c r="B7" s="73" t="s">
        <v>312</v>
      </c>
      <c r="C7" s="73" t="s">
        <v>285</v>
      </c>
      <c r="D7" s="73" t="s">
        <v>286</v>
      </c>
      <c r="E7" s="74">
        <v>28</v>
      </c>
      <c r="F7" s="73" t="s">
        <v>302</v>
      </c>
      <c r="G7" s="74">
        <v>5</v>
      </c>
      <c r="H7" s="73" t="s">
        <v>288</v>
      </c>
      <c r="I7" s="74">
        <v>4</v>
      </c>
      <c r="J7" s="75">
        <v>3300</v>
      </c>
      <c r="K7" s="75">
        <f t="shared" si="0"/>
        <v>13200</v>
      </c>
      <c r="L7" s="76" t="s">
        <v>298</v>
      </c>
      <c r="M7" s="73" t="s">
        <v>290</v>
      </c>
      <c r="N7" s="76" t="s">
        <v>299</v>
      </c>
      <c r="O7" s="77" t="s">
        <v>299</v>
      </c>
      <c r="P7" s="78">
        <v>45444</v>
      </c>
      <c r="Q7" s="74" t="s">
        <v>292</v>
      </c>
      <c r="R7" s="74" t="s">
        <v>293</v>
      </c>
      <c r="S7" s="74"/>
      <c r="T7" s="74"/>
      <c r="U7" s="74"/>
    </row>
    <row r="8" spans="1:21" x14ac:dyDescent="0.25">
      <c r="A8" s="73" t="s">
        <v>313</v>
      </c>
      <c r="B8" s="73" t="s">
        <v>314</v>
      </c>
      <c r="C8" s="73" t="s">
        <v>285</v>
      </c>
      <c r="D8" s="73" t="s">
        <v>286</v>
      </c>
      <c r="E8" s="74">
        <v>30</v>
      </c>
      <c r="F8" s="73" t="s">
        <v>302</v>
      </c>
      <c r="G8" s="74">
        <v>250</v>
      </c>
      <c r="H8" s="73" t="s">
        <v>288</v>
      </c>
      <c r="I8" s="74">
        <v>2</v>
      </c>
      <c r="J8" s="75">
        <v>449.2</v>
      </c>
      <c r="K8" s="75">
        <f t="shared" si="0"/>
        <v>898.4</v>
      </c>
      <c r="L8" s="76" t="s">
        <v>298</v>
      </c>
      <c r="M8" s="73" t="s">
        <v>290</v>
      </c>
      <c r="N8" s="76" t="s">
        <v>299</v>
      </c>
      <c r="O8" s="77" t="s">
        <v>299</v>
      </c>
      <c r="P8" s="78">
        <v>45444</v>
      </c>
      <c r="Q8" s="74" t="s">
        <v>292</v>
      </c>
      <c r="R8" s="74" t="s">
        <v>293</v>
      </c>
      <c r="S8" s="74"/>
      <c r="T8" s="74"/>
      <c r="U8" s="74"/>
    </row>
    <row r="9" spans="1:21" x14ac:dyDescent="0.25">
      <c r="A9" s="73" t="s">
        <v>315</v>
      </c>
      <c r="B9" s="73" t="s">
        <v>316</v>
      </c>
      <c r="C9" s="73" t="s">
        <v>285</v>
      </c>
      <c r="D9" s="73" t="s">
        <v>317</v>
      </c>
      <c r="E9" s="74">
        <v>100</v>
      </c>
      <c r="F9" s="73" t="s">
        <v>318</v>
      </c>
      <c r="G9" s="74">
        <v>5</v>
      </c>
      <c r="H9" s="73" t="s">
        <v>319</v>
      </c>
      <c r="I9" s="74">
        <v>5</v>
      </c>
      <c r="J9" s="75">
        <v>293.55</v>
      </c>
      <c r="K9" s="75">
        <f t="shared" si="0"/>
        <v>1467.75</v>
      </c>
      <c r="L9" s="76" t="s">
        <v>298</v>
      </c>
      <c r="M9" s="73" t="s">
        <v>290</v>
      </c>
      <c r="N9" s="76" t="s">
        <v>299</v>
      </c>
      <c r="O9" s="77" t="s">
        <v>299</v>
      </c>
      <c r="P9" s="78">
        <v>45444</v>
      </c>
      <c r="Q9" s="74" t="s">
        <v>292</v>
      </c>
      <c r="R9" s="74" t="s">
        <v>293</v>
      </c>
      <c r="S9" s="74"/>
      <c r="T9" s="74"/>
      <c r="U9" s="74"/>
    </row>
    <row r="10" spans="1:21" x14ac:dyDescent="0.25">
      <c r="A10" s="73" t="s">
        <v>320</v>
      </c>
      <c r="B10" s="73" t="s">
        <v>321</v>
      </c>
      <c r="C10" s="73" t="s">
        <v>285</v>
      </c>
      <c r="D10" s="73" t="s">
        <v>286</v>
      </c>
      <c r="E10" s="74">
        <v>25</v>
      </c>
      <c r="F10" s="73" t="s">
        <v>302</v>
      </c>
      <c r="G10" s="74">
        <v>200</v>
      </c>
      <c r="H10" s="73" t="s">
        <v>288</v>
      </c>
      <c r="I10" s="74">
        <v>34</v>
      </c>
      <c r="J10" s="75">
        <v>50.6</v>
      </c>
      <c r="K10" s="75">
        <f t="shared" si="0"/>
        <v>1720.4</v>
      </c>
      <c r="L10" s="76" t="s">
        <v>298</v>
      </c>
      <c r="M10" s="73" t="s">
        <v>290</v>
      </c>
      <c r="N10" s="76" t="s">
        <v>299</v>
      </c>
      <c r="O10" s="77" t="s">
        <v>299</v>
      </c>
      <c r="P10" s="78">
        <v>45444</v>
      </c>
      <c r="Q10" s="74" t="s">
        <v>292</v>
      </c>
      <c r="R10" s="74" t="s">
        <v>293</v>
      </c>
      <c r="S10" s="74"/>
      <c r="T10" s="74"/>
      <c r="U10" s="74"/>
    </row>
    <row r="11" spans="1:21" x14ac:dyDescent="0.25">
      <c r="A11" s="73" t="s">
        <v>322</v>
      </c>
      <c r="B11" s="73" t="s">
        <v>323</v>
      </c>
      <c r="C11" s="73" t="s">
        <v>285</v>
      </c>
      <c r="D11" s="73" t="s">
        <v>286</v>
      </c>
      <c r="E11" s="74">
        <v>35</v>
      </c>
      <c r="F11" s="73" t="s">
        <v>287</v>
      </c>
      <c r="G11" s="74">
        <v>400</v>
      </c>
      <c r="H11" s="73" t="s">
        <v>288</v>
      </c>
      <c r="I11" s="74">
        <v>13</v>
      </c>
      <c r="J11" s="75">
        <v>88.55</v>
      </c>
      <c r="K11" s="75">
        <f t="shared" si="0"/>
        <v>1151.1499999999999</v>
      </c>
      <c r="L11" s="76" t="s">
        <v>298</v>
      </c>
      <c r="M11" s="73" t="s">
        <v>290</v>
      </c>
      <c r="N11" s="76" t="s">
        <v>299</v>
      </c>
      <c r="O11" s="77" t="s">
        <v>299</v>
      </c>
      <c r="P11" s="78">
        <v>45444</v>
      </c>
      <c r="Q11" s="74" t="s">
        <v>292</v>
      </c>
      <c r="R11" s="74" t="s">
        <v>293</v>
      </c>
      <c r="S11" s="74"/>
      <c r="T11" s="74"/>
      <c r="U11" s="74"/>
    </row>
    <row r="12" spans="1:21" x14ac:dyDescent="0.25">
      <c r="A12" s="73" t="s">
        <v>324</v>
      </c>
      <c r="B12" s="73" t="s">
        <v>325</v>
      </c>
      <c r="C12" s="73" t="s">
        <v>285</v>
      </c>
      <c r="D12" s="73" t="s">
        <v>286</v>
      </c>
      <c r="E12" s="74">
        <v>30</v>
      </c>
      <c r="F12" s="73" t="s">
        <v>302</v>
      </c>
      <c r="G12" s="74">
        <v>100</v>
      </c>
      <c r="H12" s="73" t="s">
        <v>288</v>
      </c>
      <c r="I12" s="74">
        <v>245</v>
      </c>
      <c r="J12" s="75">
        <v>15.92</v>
      </c>
      <c r="K12" s="75">
        <f t="shared" si="0"/>
        <v>3900.4</v>
      </c>
      <c r="L12" s="76" t="s">
        <v>298</v>
      </c>
      <c r="M12" s="73" t="s">
        <v>290</v>
      </c>
      <c r="N12" s="76" t="s">
        <v>299</v>
      </c>
      <c r="O12" s="77" t="s">
        <v>299</v>
      </c>
      <c r="P12" s="78">
        <v>45444</v>
      </c>
      <c r="Q12" s="74" t="s">
        <v>292</v>
      </c>
      <c r="R12" s="74" t="s">
        <v>293</v>
      </c>
      <c r="S12" s="74"/>
      <c r="T12" s="74"/>
      <c r="U12" s="74"/>
    </row>
    <row r="13" spans="1:21" x14ac:dyDescent="0.25">
      <c r="A13" s="73" t="s">
        <v>326</v>
      </c>
      <c r="B13" s="73" t="s">
        <v>327</v>
      </c>
      <c r="C13" s="73" t="s">
        <v>285</v>
      </c>
      <c r="D13" s="73" t="s">
        <v>286</v>
      </c>
      <c r="E13" s="74">
        <v>28</v>
      </c>
      <c r="F13" s="73" t="s">
        <v>302</v>
      </c>
      <c r="G13" s="74">
        <v>100</v>
      </c>
      <c r="H13" s="73" t="s">
        <v>288</v>
      </c>
      <c r="I13" s="74">
        <v>60</v>
      </c>
      <c r="J13" s="75">
        <v>108.56</v>
      </c>
      <c r="K13" s="75">
        <f t="shared" si="0"/>
        <v>6513.6</v>
      </c>
      <c r="L13" s="76" t="s">
        <v>298</v>
      </c>
      <c r="M13" s="73" t="s">
        <v>290</v>
      </c>
      <c r="N13" s="76" t="s">
        <v>299</v>
      </c>
      <c r="O13" s="77" t="s">
        <v>299</v>
      </c>
      <c r="P13" s="78">
        <v>45444</v>
      </c>
      <c r="Q13" s="74" t="s">
        <v>292</v>
      </c>
      <c r="R13" s="74" t="s">
        <v>293</v>
      </c>
      <c r="S13" s="74"/>
      <c r="T13" s="74"/>
      <c r="U13" s="74"/>
    </row>
    <row r="14" spans="1:21" x14ac:dyDescent="0.25">
      <c r="A14" s="73" t="s">
        <v>328</v>
      </c>
      <c r="B14" s="73" t="s">
        <v>329</v>
      </c>
      <c r="C14" s="73" t="s">
        <v>285</v>
      </c>
      <c r="D14" s="73" t="s">
        <v>286</v>
      </c>
      <c r="E14" s="74">
        <v>4</v>
      </c>
      <c r="F14" s="73" t="s">
        <v>287</v>
      </c>
      <c r="G14" s="74">
        <v>70</v>
      </c>
      <c r="H14" s="73" t="s">
        <v>330</v>
      </c>
      <c r="I14" s="74">
        <v>27</v>
      </c>
      <c r="J14" s="75">
        <v>319.77999999999997</v>
      </c>
      <c r="K14" s="75">
        <f t="shared" si="0"/>
        <v>8634.06</v>
      </c>
      <c r="L14" s="76" t="s">
        <v>298</v>
      </c>
      <c r="M14" s="73" t="s">
        <v>290</v>
      </c>
      <c r="N14" s="76" t="s">
        <v>299</v>
      </c>
      <c r="O14" s="77" t="s">
        <v>299</v>
      </c>
      <c r="P14" s="78">
        <v>45444</v>
      </c>
      <c r="Q14" s="74" t="s">
        <v>292</v>
      </c>
      <c r="R14" s="74" t="s">
        <v>293</v>
      </c>
      <c r="S14" s="74"/>
      <c r="T14" s="74"/>
      <c r="U14" s="74"/>
    </row>
    <row r="15" spans="1:21" x14ac:dyDescent="0.25">
      <c r="A15" s="73" t="s">
        <v>331</v>
      </c>
      <c r="B15" s="73" t="s">
        <v>332</v>
      </c>
      <c r="C15" s="73" t="s">
        <v>285</v>
      </c>
      <c r="D15" s="73" t="s">
        <v>286</v>
      </c>
      <c r="E15" s="74">
        <v>4</v>
      </c>
      <c r="F15" s="73" t="s">
        <v>302</v>
      </c>
      <c r="G15" s="74">
        <v>70</v>
      </c>
      <c r="H15" s="73" t="s">
        <v>330</v>
      </c>
      <c r="I15" s="74">
        <v>10</v>
      </c>
      <c r="J15" s="75">
        <v>1354.68</v>
      </c>
      <c r="K15" s="75">
        <f t="shared" si="0"/>
        <v>13546.800000000001</v>
      </c>
      <c r="L15" s="76" t="s">
        <v>298</v>
      </c>
      <c r="M15" s="73" t="s">
        <v>290</v>
      </c>
      <c r="N15" s="76" t="s">
        <v>299</v>
      </c>
      <c r="O15" s="77" t="s">
        <v>299</v>
      </c>
      <c r="P15" s="78">
        <v>45444</v>
      </c>
      <c r="Q15" s="74" t="s">
        <v>292</v>
      </c>
      <c r="R15" s="74" t="s">
        <v>293</v>
      </c>
      <c r="S15" s="74"/>
      <c r="T15" s="74"/>
      <c r="U15" s="74"/>
    </row>
    <row r="16" spans="1:21" x14ac:dyDescent="0.25">
      <c r="A16" s="73" t="s">
        <v>333</v>
      </c>
      <c r="B16" s="73" t="s">
        <v>334</v>
      </c>
      <c r="C16" s="73" t="s">
        <v>285</v>
      </c>
      <c r="D16" s="73" t="s">
        <v>335</v>
      </c>
      <c r="E16" s="74">
        <v>100</v>
      </c>
      <c r="F16" s="73" t="s">
        <v>336</v>
      </c>
      <c r="G16" s="74">
        <v>100</v>
      </c>
      <c r="H16" s="73" t="s">
        <v>288</v>
      </c>
      <c r="I16" s="74">
        <v>20</v>
      </c>
      <c r="J16" s="75">
        <v>105.18</v>
      </c>
      <c r="K16" s="75">
        <f t="shared" si="0"/>
        <v>2103.6000000000004</v>
      </c>
      <c r="L16" s="76" t="s">
        <v>298</v>
      </c>
      <c r="M16" s="73" t="s">
        <v>290</v>
      </c>
      <c r="N16" s="76" t="s">
        <v>299</v>
      </c>
      <c r="O16" s="77" t="s">
        <v>299</v>
      </c>
      <c r="P16" s="78">
        <v>45444</v>
      </c>
      <c r="Q16" s="74" t="s">
        <v>292</v>
      </c>
      <c r="R16" s="74" t="s">
        <v>293</v>
      </c>
      <c r="S16" s="74"/>
      <c r="T16" s="74"/>
      <c r="U16" s="74"/>
    </row>
    <row r="17" spans="1:21" x14ac:dyDescent="0.25">
      <c r="A17" s="73" t="s">
        <v>337</v>
      </c>
      <c r="B17" s="73" t="s">
        <v>338</v>
      </c>
      <c r="C17" s="73" t="s">
        <v>285</v>
      </c>
      <c r="D17" s="73" t="s">
        <v>296</v>
      </c>
      <c r="E17" s="74">
        <v>30</v>
      </c>
      <c r="F17" s="73" t="s">
        <v>297</v>
      </c>
      <c r="G17" s="74">
        <v>135</v>
      </c>
      <c r="H17" s="73" t="s">
        <v>288</v>
      </c>
      <c r="I17" s="74">
        <v>1</v>
      </c>
      <c r="J17" s="75">
        <v>728.74</v>
      </c>
      <c r="K17" s="75">
        <f t="shared" si="0"/>
        <v>728.74</v>
      </c>
      <c r="L17" s="76" t="s">
        <v>298</v>
      </c>
      <c r="M17" s="73" t="s">
        <v>290</v>
      </c>
      <c r="N17" s="76" t="s">
        <v>299</v>
      </c>
      <c r="O17" s="77" t="s">
        <v>299</v>
      </c>
      <c r="P17" s="78">
        <v>45444</v>
      </c>
      <c r="Q17" s="74" t="s">
        <v>292</v>
      </c>
      <c r="R17" s="74" t="s">
        <v>293</v>
      </c>
      <c r="S17" s="74"/>
      <c r="T17" s="74"/>
      <c r="U17" s="74"/>
    </row>
    <row r="18" spans="1:21" x14ac:dyDescent="0.25">
      <c r="A18" s="73" t="s">
        <v>339</v>
      </c>
      <c r="B18" s="73" t="s">
        <v>340</v>
      </c>
      <c r="C18" s="73" t="s">
        <v>285</v>
      </c>
      <c r="D18" s="73" t="s">
        <v>286</v>
      </c>
      <c r="E18" s="74">
        <v>90</v>
      </c>
      <c r="F18" s="73" t="s">
        <v>302</v>
      </c>
      <c r="G18" s="74">
        <v>4</v>
      </c>
      <c r="H18" s="73" t="s">
        <v>288</v>
      </c>
      <c r="I18" s="74">
        <v>24</v>
      </c>
      <c r="J18" s="75">
        <v>13.27</v>
      </c>
      <c r="K18" s="75">
        <f t="shared" si="0"/>
        <v>318.48</v>
      </c>
      <c r="L18" s="76" t="s">
        <v>298</v>
      </c>
      <c r="M18" s="73" t="s">
        <v>290</v>
      </c>
      <c r="N18" s="76" t="s">
        <v>299</v>
      </c>
      <c r="O18" s="77" t="s">
        <v>299</v>
      </c>
      <c r="P18" s="78">
        <v>45444</v>
      </c>
      <c r="Q18" s="74" t="s">
        <v>292</v>
      </c>
      <c r="R18" s="74" t="s">
        <v>293</v>
      </c>
      <c r="S18" s="74"/>
      <c r="T18" s="74"/>
      <c r="U18" s="74"/>
    </row>
    <row r="19" spans="1:21" x14ac:dyDescent="0.25">
      <c r="A19" s="73" t="s">
        <v>341</v>
      </c>
      <c r="B19" s="73" t="s">
        <v>342</v>
      </c>
      <c r="C19" s="73" t="s">
        <v>285</v>
      </c>
      <c r="D19" s="73" t="s">
        <v>317</v>
      </c>
      <c r="E19" s="74">
        <v>100</v>
      </c>
      <c r="F19" s="73" t="s">
        <v>318</v>
      </c>
      <c r="G19" s="74">
        <v>15</v>
      </c>
      <c r="H19" s="73" t="s">
        <v>343</v>
      </c>
      <c r="I19" s="74">
        <v>82</v>
      </c>
      <c r="J19" s="75">
        <v>270.3</v>
      </c>
      <c r="K19" s="75">
        <f t="shared" si="0"/>
        <v>22164.600000000002</v>
      </c>
      <c r="L19" s="76" t="s">
        <v>298</v>
      </c>
      <c r="M19" s="73" t="s">
        <v>290</v>
      </c>
      <c r="N19" s="76" t="s">
        <v>299</v>
      </c>
      <c r="O19" s="77" t="s">
        <v>299</v>
      </c>
      <c r="P19" s="78">
        <v>45444</v>
      </c>
      <c r="Q19" s="74" t="s">
        <v>292</v>
      </c>
      <c r="R19" s="74" t="s">
        <v>293</v>
      </c>
      <c r="S19" s="74"/>
      <c r="T19" s="74"/>
      <c r="U19" s="74"/>
    </row>
    <row r="20" spans="1:21" x14ac:dyDescent="0.25">
      <c r="A20" s="73" t="s">
        <v>344</v>
      </c>
      <c r="B20" s="73" t="s">
        <v>345</v>
      </c>
      <c r="C20" s="73" t="s">
        <v>285</v>
      </c>
      <c r="D20" s="73" t="s">
        <v>346</v>
      </c>
      <c r="E20" s="74">
        <v>1</v>
      </c>
      <c r="F20" s="73" t="s">
        <v>347</v>
      </c>
      <c r="G20" s="74">
        <v>8</v>
      </c>
      <c r="H20" s="73" t="s">
        <v>348</v>
      </c>
      <c r="I20" s="74">
        <v>19</v>
      </c>
      <c r="J20" s="75">
        <v>2457.7399999999998</v>
      </c>
      <c r="K20" s="75">
        <f t="shared" si="0"/>
        <v>46697.06</v>
      </c>
      <c r="L20" s="76" t="s">
        <v>349</v>
      </c>
      <c r="M20" s="73" t="s">
        <v>290</v>
      </c>
      <c r="N20" s="76" t="s">
        <v>350</v>
      </c>
      <c r="O20" s="77" t="s">
        <v>350</v>
      </c>
      <c r="P20" s="78">
        <v>45444</v>
      </c>
      <c r="Q20" s="74" t="s">
        <v>292</v>
      </c>
      <c r="R20" s="74" t="s">
        <v>293</v>
      </c>
      <c r="S20" s="74"/>
      <c r="T20" s="74"/>
      <c r="U20" s="74"/>
    </row>
    <row r="21" spans="1:21" x14ac:dyDescent="0.25">
      <c r="A21" s="73" t="s">
        <v>351</v>
      </c>
      <c r="B21" s="73" t="s">
        <v>352</v>
      </c>
      <c r="C21" s="73" t="s">
        <v>285</v>
      </c>
      <c r="D21" s="73" t="s">
        <v>286</v>
      </c>
      <c r="E21" s="74">
        <v>1</v>
      </c>
      <c r="F21" s="73" t="s">
        <v>302</v>
      </c>
      <c r="G21" s="74">
        <v>150</v>
      </c>
      <c r="H21" s="73" t="s">
        <v>288</v>
      </c>
      <c r="I21" s="74">
        <v>2</v>
      </c>
      <c r="J21" s="75">
        <v>850.37</v>
      </c>
      <c r="K21" s="75">
        <f t="shared" si="0"/>
        <v>1700.74</v>
      </c>
      <c r="L21" s="76" t="s">
        <v>349</v>
      </c>
      <c r="M21" s="73" t="s">
        <v>290</v>
      </c>
      <c r="N21" s="76" t="s">
        <v>350</v>
      </c>
      <c r="O21" s="77" t="s">
        <v>350</v>
      </c>
      <c r="P21" s="78">
        <v>45444</v>
      </c>
      <c r="Q21" s="74" t="s">
        <v>292</v>
      </c>
      <c r="R21" s="74" t="s">
        <v>293</v>
      </c>
      <c r="S21" s="74"/>
      <c r="T21" s="74"/>
      <c r="U21" s="74"/>
    </row>
    <row r="22" spans="1:21" x14ac:dyDescent="0.25">
      <c r="A22" s="73" t="s">
        <v>353</v>
      </c>
      <c r="B22" s="73" t="s">
        <v>354</v>
      </c>
      <c r="C22" s="73" t="s">
        <v>285</v>
      </c>
      <c r="D22" s="73" t="s">
        <v>286</v>
      </c>
      <c r="E22" s="74">
        <v>15</v>
      </c>
      <c r="F22" s="73" t="s">
        <v>302</v>
      </c>
      <c r="G22" s="74">
        <v>500</v>
      </c>
      <c r="H22" s="73" t="s">
        <v>288</v>
      </c>
      <c r="I22" s="74">
        <v>22</v>
      </c>
      <c r="J22" s="75">
        <v>132.96</v>
      </c>
      <c r="K22" s="75">
        <f t="shared" si="0"/>
        <v>2925.1200000000003</v>
      </c>
      <c r="L22" s="76" t="s">
        <v>298</v>
      </c>
      <c r="M22" s="73" t="s">
        <v>290</v>
      </c>
      <c r="N22" s="76" t="s">
        <v>299</v>
      </c>
      <c r="O22" s="77" t="s">
        <v>299</v>
      </c>
      <c r="P22" s="78">
        <v>45444</v>
      </c>
      <c r="Q22" s="74" t="s">
        <v>292</v>
      </c>
      <c r="R22" s="74" t="s">
        <v>293</v>
      </c>
      <c r="S22" s="74"/>
      <c r="T22" s="74"/>
      <c r="U22" s="74"/>
    </row>
    <row r="23" spans="1:21" x14ac:dyDescent="0.25">
      <c r="A23" s="73" t="s">
        <v>355</v>
      </c>
      <c r="B23" s="73" t="s">
        <v>356</v>
      </c>
      <c r="C23" s="73" t="s">
        <v>285</v>
      </c>
      <c r="D23" s="73" t="s">
        <v>357</v>
      </c>
      <c r="E23" s="74">
        <v>120</v>
      </c>
      <c r="F23" s="73" t="s">
        <v>358</v>
      </c>
      <c r="G23" s="74">
        <v>360</v>
      </c>
      <c r="H23" s="73" t="s">
        <v>288</v>
      </c>
      <c r="I23" s="74">
        <v>2</v>
      </c>
      <c r="J23" s="75">
        <v>3187.67</v>
      </c>
      <c r="K23" s="75">
        <f t="shared" si="0"/>
        <v>6375.34</v>
      </c>
      <c r="L23" s="76" t="s">
        <v>289</v>
      </c>
      <c r="M23" s="73" t="s">
        <v>290</v>
      </c>
      <c r="N23" s="76" t="s">
        <v>291</v>
      </c>
      <c r="O23" s="77" t="s">
        <v>291</v>
      </c>
      <c r="P23" s="78">
        <v>45444</v>
      </c>
      <c r="Q23" s="74" t="s">
        <v>292</v>
      </c>
      <c r="R23" s="74" t="s">
        <v>293</v>
      </c>
      <c r="S23" s="74"/>
      <c r="T23" s="74"/>
      <c r="U23" s="74"/>
    </row>
    <row r="24" spans="1:21" x14ac:dyDescent="0.25">
      <c r="A24" s="73" t="s">
        <v>359</v>
      </c>
      <c r="B24" s="73" t="s">
        <v>360</v>
      </c>
      <c r="C24" s="73" t="s">
        <v>285</v>
      </c>
      <c r="D24" s="73" t="s">
        <v>317</v>
      </c>
      <c r="E24" s="74">
        <v>100</v>
      </c>
      <c r="F24" s="73" t="s">
        <v>318</v>
      </c>
      <c r="G24" s="74">
        <v>0</v>
      </c>
      <c r="H24" s="73" t="s">
        <v>361</v>
      </c>
      <c r="I24" s="74">
        <v>17</v>
      </c>
      <c r="J24" s="75">
        <v>1018.5</v>
      </c>
      <c r="K24" s="75">
        <f t="shared" si="0"/>
        <v>17314.5</v>
      </c>
      <c r="L24" s="76" t="s">
        <v>298</v>
      </c>
      <c r="M24" s="73" t="s">
        <v>290</v>
      </c>
      <c r="N24" s="76" t="s">
        <v>299</v>
      </c>
      <c r="O24" s="77" t="s">
        <v>299</v>
      </c>
      <c r="P24" s="78">
        <v>45444</v>
      </c>
      <c r="Q24" s="74" t="s">
        <v>292</v>
      </c>
      <c r="R24" s="74" t="s">
        <v>293</v>
      </c>
      <c r="S24" s="74"/>
      <c r="T24" s="74"/>
      <c r="U24" s="74"/>
    </row>
    <row r="25" spans="1:21" x14ac:dyDescent="0.25">
      <c r="A25" s="73" t="s">
        <v>362</v>
      </c>
      <c r="B25" s="73" t="s">
        <v>363</v>
      </c>
      <c r="C25" s="73" t="s">
        <v>285</v>
      </c>
      <c r="D25" s="73" t="s">
        <v>364</v>
      </c>
      <c r="E25" s="74">
        <v>30</v>
      </c>
      <c r="F25" s="73" t="s">
        <v>365</v>
      </c>
      <c r="G25" s="74">
        <v>300</v>
      </c>
      <c r="H25" s="73" t="s">
        <v>288</v>
      </c>
      <c r="I25" s="74">
        <v>22</v>
      </c>
      <c r="J25" s="75">
        <v>806.25</v>
      </c>
      <c r="K25" s="75">
        <f t="shared" si="0"/>
        <v>17737.5</v>
      </c>
      <c r="L25" s="76" t="s">
        <v>298</v>
      </c>
      <c r="M25" s="73" t="s">
        <v>290</v>
      </c>
      <c r="N25" s="76" t="s">
        <v>299</v>
      </c>
      <c r="O25" s="77" t="s">
        <v>299</v>
      </c>
      <c r="P25" s="78">
        <v>45444</v>
      </c>
      <c r="Q25" s="74" t="s">
        <v>292</v>
      </c>
      <c r="R25" s="74" t="s">
        <v>293</v>
      </c>
      <c r="S25" s="74"/>
      <c r="T25" s="74"/>
      <c r="U25" s="74"/>
    </row>
    <row r="26" spans="1:21" ht="11.25" customHeight="1" x14ac:dyDescent="0.25">
      <c r="A26" s="73" t="s">
        <v>366</v>
      </c>
      <c r="B26" s="73" t="s">
        <v>367</v>
      </c>
      <c r="C26" s="73" t="s">
        <v>285</v>
      </c>
      <c r="D26" s="73" t="s">
        <v>286</v>
      </c>
      <c r="E26" s="74">
        <v>30</v>
      </c>
      <c r="F26" s="73" t="s">
        <v>302</v>
      </c>
      <c r="G26" s="74">
        <v>600</v>
      </c>
      <c r="H26" s="73" t="s">
        <v>288</v>
      </c>
      <c r="I26" s="74">
        <v>63</v>
      </c>
      <c r="J26" s="75">
        <v>615.57000000000005</v>
      </c>
      <c r="K26" s="75">
        <f t="shared" si="0"/>
        <v>38780.910000000003</v>
      </c>
      <c r="L26" s="76" t="s">
        <v>298</v>
      </c>
      <c r="M26" s="73" t="s">
        <v>290</v>
      </c>
      <c r="N26" s="76" t="s">
        <v>299</v>
      </c>
      <c r="O26" s="77" t="s">
        <v>299</v>
      </c>
      <c r="P26" s="78">
        <v>45444</v>
      </c>
      <c r="Q26" s="74" t="s">
        <v>292</v>
      </c>
      <c r="R26" s="74" t="s">
        <v>293</v>
      </c>
      <c r="S26" s="74"/>
      <c r="T26" s="74"/>
      <c r="U26" s="74"/>
    </row>
    <row r="27" spans="1:21" ht="0.75" customHeight="1" x14ac:dyDescent="0.25">
      <c r="A27" s="73" t="s">
        <v>368</v>
      </c>
      <c r="B27" s="73" t="s">
        <v>369</v>
      </c>
      <c r="C27" s="73" t="s">
        <v>285</v>
      </c>
      <c r="D27" s="73" t="s">
        <v>286</v>
      </c>
      <c r="E27" s="74">
        <v>30</v>
      </c>
      <c r="F27" s="73" t="s">
        <v>302</v>
      </c>
      <c r="G27" s="74">
        <v>500</v>
      </c>
      <c r="H27" s="73" t="s">
        <v>288</v>
      </c>
      <c r="I27" s="74">
        <v>1</v>
      </c>
      <c r="J27" s="75">
        <v>484.39</v>
      </c>
      <c r="K27" s="75">
        <f t="shared" si="0"/>
        <v>484.39</v>
      </c>
      <c r="L27" s="76" t="s">
        <v>298</v>
      </c>
      <c r="M27" s="73" t="s">
        <v>290</v>
      </c>
      <c r="N27" s="76" t="s">
        <v>299</v>
      </c>
      <c r="O27" s="77" t="s">
        <v>299</v>
      </c>
      <c r="P27" s="78">
        <v>45444</v>
      </c>
      <c r="Q27" s="74" t="s">
        <v>292</v>
      </c>
      <c r="R27" s="74" t="s">
        <v>293</v>
      </c>
      <c r="S27" s="74"/>
      <c r="T27" s="74"/>
      <c r="U27" s="74"/>
    </row>
    <row r="28" spans="1:21" x14ac:dyDescent="0.25">
      <c r="A28" s="73" t="s">
        <v>370</v>
      </c>
      <c r="B28" s="73" t="s">
        <v>371</v>
      </c>
      <c r="C28" s="73" t="s">
        <v>285</v>
      </c>
      <c r="D28" s="73" t="s">
        <v>372</v>
      </c>
      <c r="E28" s="74">
        <v>1</v>
      </c>
      <c r="F28" s="73" t="s">
        <v>373</v>
      </c>
      <c r="G28" s="74">
        <v>40</v>
      </c>
      <c r="H28" s="73" t="s">
        <v>288</v>
      </c>
      <c r="I28" s="74">
        <v>6</v>
      </c>
      <c r="J28" s="75">
        <v>1922.04</v>
      </c>
      <c r="K28" s="75">
        <f t="shared" si="0"/>
        <v>11532.24</v>
      </c>
      <c r="L28" s="76" t="s">
        <v>374</v>
      </c>
      <c r="M28" s="73" t="s">
        <v>375</v>
      </c>
      <c r="N28" s="76" t="s">
        <v>376</v>
      </c>
      <c r="O28" s="77" t="s">
        <v>377</v>
      </c>
      <c r="P28" s="78">
        <v>45444</v>
      </c>
      <c r="Q28" s="74" t="s">
        <v>292</v>
      </c>
      <c r="R28" s="74" t="s">
        <v>293</v>
      </c>
      <c r="S28" s="74"/>
      <c r="T28" s="74"/>
      <c r="U28" s="74"/>
    </row>
    <row r="29" spans="1:21" x14ac:dyDescent="0.25">
      <c r="A29" s="73" t="s">
        <v>378</v>
      </c>
      <c r="B29" s="73" t="s">
        <v>379</v>
      </c>
      <c r="C29" s="73" t="s">
        <v>285</v>
      </c>
      <c r="D29" s="73" t="s">
        <v>364</v>
      </c>
      <c r="E29" s="74">
        <v>40</v>
      </c>
      <c r="F29" s="73" t="s">
        <v>365</v>
      </c>
      <c r="G29" s="74">
        <v>500</v>
      </c>
      <c r="H29" s="73" t="s">
        <v>288</v>
      </c>
      <c r="I29" s="74">
        <v>6</v>
      </c>
      <c r="J29" s="75">
        <v>1018</v>
      </c>
      <c r="K29" s="75">
        <f t="shared" si="0"/>
        <v>6108</v>
      </c>
      <c r="L29" s="76" t="s">
        <v>298</v>
      </c>
      <c r="M29" s="73" t="s">
        <v>290</v>
      </c>
      <c r="N29" s="76" t="s">
        <v>299</v>
      </c>
      <c r="O29" s="77" t="s">
        <v>299</v>
      </c>
      <c r="P29" s="78">
        <v>45444</v>
      </c>
      <c r="Q29" s="74" t="s">
        <v>292</v>
      </c>
      <c r="R29" s="74" t="s">
        <v>293</v>
      </c>
      <c r="S29" s="74"/>
      <c r="T29" s="74"/>
      <c r="U29" s="74"/>
    </row>
    <row r="30" spans="1:21" x14ac:dyDescent="0.25">
      <c r="A30" s="73" t="s">
        <v>380</v>
      </c>
      <c r="B30" s="73" t="s">
        <v>379</v>
      </c>
      <c r="C30" s="73" t="s">
        <v>285</v>
      </c>
      <c r="D30" s="73" t="s">
        <v>364</v>
      </c>
      <c r="E30" s="74">
        <v>20</v>
      </c>
      <c r="F30" s="73" t="s">
        <v>365</v>
      </c>
      <c r="G30" s="74">
        <v>500</v>
      </c>
      <c r="H30" s="73" t="s">
        <v>288</v>
      </c>
      <c r="I30" s="74">
        <v>3</v>
      </c>
      <c r="J30" s="75">
        <v>657.06</v>
      </c>
      <c r="K30" s="75">
        <f t="shared" si="0"/>
        <v>1971.1799999999998</v>
      </c>
      <c r="L30" s="76" t="s">
        <v>298</v>
      </c>
      <c r="M30" s="73" t="s">
        <v>290</v>
      </c>
      <c r="N30" s="76" t="s">
        <v>299</v>
      </c>
      <c r="O30" s="77" t="s">
        <v>299</v>
      </c>
      <c r="P30" s="78">
        <v>45444</v>
      </c>
      <c r="Q30" s="74" t="s">
        <v>292</v>
      </c>
      <c r="R30" s="74" t="s">
        <v>293</v>
      </c>
      <c r="S30" s="74"/>
      <c r="T30" s="74"/>
      <c r="U30" s="74"/>
    </row>
    <row r="31" spans="1:21" x14ac:dyDescent="0.25">
      <c r="A31" s="73" t="s">
        <v>381</v>
      </c>
      <c r="B31" s="73" t="s">
        <v>382</v>
      </c>
      <c r="C31" s="73" t="s">
        <v>285</v>
      </c>
      <c r="D31" s="73" t="s">
        <v>383</v>
      </c>
      <c r="E31" s="74">
        <v>150</v>
      </c>
      <c r="F31" s="73" t="s">
        <v>384</v>
      </c>
      <c r="G31" s="74">
        <v>50</v>
      </c>
      <c r="H31" s="73" t="s">
        <v>385</v>
      </c>
      <c r="I31" s="74">
        <v>104</v>
      </c>
      <c r="J31" s="75">
        <v>141.47999999999999</v>
      </c>
      <c r="K31" s="75">
        <f t="shared" si="0"/>
        <v>14713.919999999998</v>
      </c>
      <c r="L31" s="76" t="s">
        <v>298</v>
      </c>
      <c r="M31" s="73" t="s">
        <v>290</v>
      </c>
      <c r="N31" s="76" t="s">
        <v>299</v>
      </c>
      <c r="O31" s="77" t="s">
        <v>299</v>
      </c>
      <c r="P31" s="78">
        <v>45444</v>
      </c>
      <c r="Q31" s="74" t="s">
        <v>292</v>
      </c>
      <c r="R31" s="74" t="s">
        <v>293</v>
      </c>
      <c r="S31" s="74"/>
      <c r="T31" s="74"/>
      <c r="U31" s="74"/>
    </row>
    <row r="32" spans="1:21" x14ac:dyDescent="0.25">
      <c r="A32" s="73" t="s">
        <v>386</v>
      </c>
      <c r="B32" s="73" t="s">
        <v>387</v>
      </c>
      <c r="C32" s="73" t="s">
        <v>285</v>
      </c>
      <c r="D32" s="73" t="s">
        <v>388</v>
      </c>
      <c r="E32" s="74">
        <v>150</v>
      </c>
      <c r="F32" s="73" t="s">
        <v>385</v>
      </c>
      <c r="G32" s="74">
        <v>0</v>
      </c>
      <c r="H32" s="73" t="s">
        <v>389</v>
      </c>
      <c r="I32" s="74">
        <v>47</v>
      </c>
      <c r="J32" s="75">
        <v>351.39</v>
      </c>
      <c r="K32" s="75">
        <f t="shared" si="0"/>
        <v>16515.329999999998</v>
      </c>
      <c r="L32" s="76" t="s">
        <v>298</v>
      </c>
      <c r="M32" s="73" t="s">
        <v>290</v>
      </c>
      <c r="N32" s="76" t="s">
        <v>299</v>
      </c>
      <c r="O32" s="77" t="s">
        <v>299</v>
      </c>
      <c r="P32" s="78">
        <v>45444</v>
      </c>
      <c r="Q32" s="74" t="s">
        <v>292</v>
      </c>
      <c r="R32" s="74" t="s">
        <v>293</v>
      </c>
      <c r="S32" s="74"/>
      <c r="T32" s="74"/>
      <c r="U32" s="74"/>
    </row>
    <row r="33" spans="1:21" x14ac:dyDescent="0.25">
      <c r="A33" s="73" t="s">
        <v>390</v>
      </c>
      <c r="B33" s="73" t="s">
        <v>391</v>
      </c>
      <c r="C33" s="73" t="s">
        <v>285</v>
      </c>
      <c r="D33" s="73" t="s">
        <v>392</v>
      </c>
      <c r="E33" s="74">
        <v>20</v>
      </c>
      <c r="F33" s="73" t="s">
        <v>385</v>
      </c>
      <c r="G33" s="74">
        <v>400</v>
      </c>
      <c r="H33" s="73" t="s">
        <v>288</v>
      </c>
      <c r="I33" s="74">
        <v>10</v>
      </c>
      <c r="J33" s="75">
        <v>8.5500000000000007</v>
      </c>
      <c r="K33" s="75">
        <f t="shared" si="0"/>
        <v>85.5</v>
      </c>
      <c r="L33" s="76" t="s">
        <v>298</v>
      </c>
      <c r="M33" s="73" t="s">
        <v>290</v>
      </c>
      <c r="N33" s="76" t="s">
        <v>299</v>
      </c>
      <c r="O33" s="77" t="s">
        <v>299</v>
      </c>
      <c r="P33" s="78">
        <v>45444</v>
      </c>
      <c r="Q33" s="74" t="s">
        <v>292</v>
      </c>
      <c r="R33" s="74" t="s">
        <v>293</v>
      </c>
      <c r="S33" s="74"/>
      <c r="T33" s="74"/>
      <c r="U33" s="74"/>
    </row>
    <row r="34" spans="1:21" x14ac:dyDescent="0.25">
      <c r="A34" s="73" t="s">
        <v>393</v>
      </c>
      <c r="B34" s="73" t="s">
        <v>394</v>
      </c>
      <c r="C34" s="73" t="s">
        <v>285</v>
      </c>
      <c r="D34" s="73" t="s">
        <v>286</v>
      </c>
      <c r="E34" s="74">
        <v>10</v>
      </c>
      <c r="F34" s="73" t="s">
        <v>302</v>
      </c>
      <c r="G34" s="74">
        <v>200</v>
      </c>
      <c r="H34" s="73" t="s">
        <v>288</v>
      </c>
      <c r="I34" s="74">
        <v>22</v>
      </c>
      <c r="J34" s="75">
        <v>150</v>
      </c>
      <c r="K34" s="75">
        <f t="shared" si="0"/>
        <v>3300</v>
      </c>
      <c r="L34" s="76" t="s">
        <v>298</v>
      </c>
      <c r="M34" s="73" t="s">
        <v>290</v>
      </c>
      <c r="N34" s="76" t="s">
        <v>299</v>
      </c>
      <c r="O34" s="77" t="s">
        <v>299</v>
      </c>
      <c r="P34" s="78">
        <v>45444</v>
      </c>
      <c r="Q34" s="74" t="s">
        <v>292</v>
      </c>
      <c r="R34" s="74" t="s">
        <v>293</v>
      </c>
      <c r="S34" s="74"/>
      <c r="T34" s="74"/>
      <c r="U34" s="74"/>
    </row>
    <row r="35" spans="1:21" x14ac:dyDescent="0.25">
      <c r="A35" s="73" t="s">
        <v>395</v>
      </c>
      <c r="B35" s="73" t="s">
        <v>396</v>
      </c>
      <c r="C35" s="73" t="s">
        <v>285</v>
      </c>
      <c r="D35" s="73" t="s">
        <v>397</v>
      </c>
      <c r="E35" s="74">
        <v>30</v>
      </c>
      <c r="F35" s="73" t="s">
        <v>398</v>
      </c>
      <c r="G35" s="74">
        <v>10</v>
      </c>
      <c r="H35" s="73" t="s">
        <v>343</v>
      </c>
      <c r="I35" s="74">
        <v>3</v>
      </c>
      <c r="J35" s="75">
        <v>4850</v>
      </c>
      <c r="K35" s="75">
        <f t="shared" si="0"/>
        <v>14550</v>
      </c>
      <c r="L35" s="76" t="s">
        <v>298</v>
      </c>
      <c r="M35" s="73" t="s">
        <v>290</v>
      </c>
      <c r="N35" s="76" t="s">
        <v>399</v>
      </c>
      <c r="O35" s="77" t="s">
        <v>399</v>
      </c>
      <c r="P35" s="78">
        <v>45444</v>
      </c>
      <c r="Q35" s="74" t="s">
        <v>292</v>
      </c>
      <c r="R35" s="74" t="s">
        <v>293</v>
      </c>
      <c r="S35" s="74"/>
      <c r="T35" s="74"/>
      <c r="U35" s="74"/>
    </row>
    <row r="36" spans="1:21" ht="10.5" customHeight="1" x14ac:dyDescent="0.25">
      <c r="A36" s="73" t="s">
        <v>400</v>
      </c>
      <c r="B36" s="73" t="s">
        <v>401</v>
      </c>
      <c r="C36" s="73" t="s">
        <v>285</v>
      </c>
      <c r="D36" s="73" t="s">
        <v>397</v>
      </c>
      <c r="E36" s="74">
        <v>30</v>
      </c>
      <c r="F36" s="73" t="s">
        <v>398</v>
      </c>
      <c r="G36" s="74">
        <v>3150</v>
      </c>
      <c r="H36" s="73" t="s">
        <v>288</v>
      </c>
      <c r="I36" s="74">
        <v>9</v>
      </c>
      <c r="J36" s="75">
        <v>4510.58</v>
      </c>
      <c r="K36" s="75">
        <f t="shared" si="0"/>
        <v>40595.22</v>
      </c>
      <c r="L36" s="76" t="s">
        <v>298</v>
      </c>
      <c r="M36" s="73" t="s">
        <v>290</v>
      </c>
      <c r="N36" s="76" t="s">
        <v>399</v>
      </c>
      <c r="O36" s="77" t="s">
        <v>399</v>
      </c>
      <c r="P36" s="78">
        <v>45444</v>
      </c>
      <c r="Q36" s="74" t="s">
        <v>292</v>
      </c>
      <c r="R36" s="74" t="s">
        <v>293</v>
      </c>
      <c r="S36" s="74"/>
      <c r="T36" s="74"/>
      <c r="U36" s="74"/>
    </row>
    <row r="37" spans="1:21" x14ac:dyDescent="0.25">
      <c r="A37" s="73" t="s">
        <v>402</v>
      </c>
      <c r="B37" s="73" t="s">
        <v>403</v>
      </c>
      <c r="C37" s="73" t="s">
        <v>285</v>
      </c>
      <c r="D37" s="73" t="s">
        <v>286</v>
      </c>
      <c r="E37" s="74">
        <v>28</v>
      </c>
      <c r="F37" s="73" t="s">
        <v>302</v>
      </c>
      <c r="G37" s="74">
        <v>10</v>
      </c>
      <c r="H37" s="73" t="s">
        <v>288</v>
      </c>
      <c r="I37" s="74">
        <v>8</v>
      </c>
      <c r="J37" s="75">
        <v>2650.42</v>
      </c>
      <c r="K37" s="75">
        <f t="shared" si="0"/>
        <v>21203.360000000001</v>
      </c>
      <c r="L37" s="76" t="s">
        <v>298</v>
      </c>
      <c r="M37" s="73" t="s">
        <v>290</v>
      </c>
      <c r="N37" s="76" t="s">
        <v>299</v>
      </c>
      <c r="O37" s="77" t="s">
        <v>299</v>
      </c>
      <c r="P37" s="78">
        <v>45444</v>
      </c>
      <c r="Q37" s="74" t="s">
        <v>292</v>
      </c>
      <c r="R37" s="74" t="s">
        <v>293</v>
      </c>
      <c r="S37" s="74"/>
      <c r="T37" s="74"/>
      <c r="U37" s="74"/>
    </row>
    <row r="38" spans="1:21" x14ac:dyDescent="0.25">
      <c r="A38" s="73" t="s">
        <v>404</v>
      </c>
      <c r="B38" s="73" t="s">
        <v>405</v>
      </c>
      <c r="C38" s="73" t="s">
        <v>285</v>
      </c>
      <c r="D38" s="73" t="s">
        <v>286</v>
      </c>
      <c r="E38" s="74">
        <v>20</v>
      </c>
      <c r="F38" s="73" t="s">
        <v>302</v>
      </c>
      <c r="G38" s="74">
        <v>300</v>
      </c>
      <c r="H38" s="73" t="s">
        <v>288</v>
      </c>
      <c r="I38" s="74">
        <v>194</v>
      </c>
      <c r="J38" s="75">
        <v>37.979999999999997</v>
      </c>
      <c r="K38" s="75">
        <f t="shared" si="0"/>
        <v>7368.119999999999</v>
      </c>
      <c r="L38" s="76" t="s">
        <v>298</v>
      </c>
      <c r="M38" s="73" t="s">
        <v>290</v>
      </c>
      <c r="N38" s="76" t="s">
        <v>299</v>
      </c>
      <c r="O38" s="77" t="s">
        <v>299</v>
      </c>
      <c r="P38" s="78">
        <v>45444</v>
      </c>
      <c r="Q38" s="74" t="s">
        <v>292</v>
      </c>
      <c r="R38" s="74" t="s">
        <v>293</v>
      </c>
      <c r="S38" s="74"/>
      <c r="T38" s="74"/>
      <c r="U38" s="74"/>
    </row>
    <row r="39" spans="1:21" x14ac:dyDescent="0.25">
      <c r="A39" s="73" t="s">
        <v>406</v>
      </c>
      <c r="B39" s="73" t="s">
        <v>407</v>
      </c>
      <c r="C39" s="73" t="s">
        <v>285</v>
      </c>
      <c r="D39" s="73" t="s">
        <v>286</v>
      </c>
      <c r="E39" s="74">
        <v>30</v>
      </c>
      <c r="F39" s="73" t="s">
        <v>302</v>
      </c>
      <c r="G39" s="74">
        <v>1</v>
      </c>
      <c r="H39" s="73" t="s">
        <v>288</v>
      </c>
      <c r="I39" s="74">
        <v>26</v>
      </c>
      <c r="J39" s="75">
        <v>412.46</v>
      </c>
      <c r="K39" s="75">
        <f t="shared" si="0"/>
        <v>10723.96</v>
      </c>
      <c r="L39" s="76" t="s">
        <v>298</v>
      </c>
      <c r="M39" s="73" t="s">
        <v>290</v>
      </c>
      <c r="N39" s="76" t="s">
        <v>299</v>
      </c>
      <c r="O39" s="77" t="s">
        <v>299</v>
      </c>
      <c r="P39" s="78">
        <v>45444</v>
      </c>
      <c r="Q39" s="74" t="s">
        <v>292</v>
      </c>
      <c r="R39" s="74" t="s">
        <v>293</v>
      </c>
      <c r="S39" s="74"/>
      <c r="T39" s="74"/>
      <c r="U39" s="74"/>
    </row>
    <row r="40" spans="1:21" x14ac:dyDescent="0.25">
      <c r="A40" s="73" t="s">
        <v>408</v>
      </c>
      <c r="B40" s="73" t="s">
        <v>407</v>
      </c>
      <c r="C40" s="73" t="s">
        <v>285</v>
      </c>
      <c r="D40" s="73" t="s">
        <v>286</v>
      </c>
      <c r="E40" s="74">
        <v>30</v>
      </c>
      <c r="F40" s="73" t="s">
        <v>302</v>
      </c>
      <c r="G40" s="74">
        <v>0</v>
      </c>
      <c r="H40" s="73" t="s">
        <v>409</v>
      </c>
      <c r="I40" s="74">
        <v>49</v>
      </c>
      <c r="J40" s="75">
        <v>244.9</v>
      </c>
      <c r="K40" s="75">
        <f t="shared" si="0"/>
        <v>12000.1</v>
      </c>
      <c r="L40" s="76" t="s">
        <v>298</v>
      </c>
      <c r="M40" s="73" t="s">
        <v>290</v>
      </c>
      <c r="N40" s="76" t="s">
        <v>299</v>
      </c>
      <c r="O40" s="77" t="s">
        <v>299</v>
      </c>
      <c r="P40" s="78">
        <v>45444</v>
      </c>
      <c r="Q40" s="74" t="s">
        <v>292</v>
      </c>
      <c r="R40" s="74" t="s">
        <v>293</v>
      </c>
      <c r="S40" s="74"/>
      <c r="T40" s="74"/>
      <c r="U40" s="74"/>
    </row>
    <row r="41" spans="1:21" x14ac:dyDescent="0.25">
      <c r="A41" s="73" t="s">
        <v>410</v>
      </c>
      <c r="B41" s="73" t="s">
        <v>411</v>
      </c>
      <c r="C41" s="73" t="s">
        <v>285</v>
      </c>
      <c r="D41" s="73" t="s">
        <v>286</v>
      </c>
      <c r="E41" s="74">
        <v>30</v>
      </c>
      <c r="F41" s="73" t="s">
        <v>302</v>
      </c>
      <c r="G41" s="74">
        <v>0</v>
      </c>
      <c r="H41" s="73" t="s">
        <v>409</v>
      </c>
      <c r="I41" s="74">
        <v>114</v>
      </c>
      <c r="J41" s="75">
        <v>180.82</v>
      </c>
      <c r="K41" s="75">
        <f t="shared" si="0"/>
        <v>20613.48</v>
      </c>
      <c r="L41" s="76" t="s">
        <v>298</v>
      </c>
      <c r="M41" s="73" t="s">
        <v>290</v>
      </c>
      <c r="N41" s="76" t="s">
        <v>299</v>
      </c>
      <c r="O41" s="77" t="s">
        <v>299</v>
      </c>
      <c r="P41" s="78">
        <v>45444</v>
      </c>
      <c r="Q41" s="74" t="s">
        <v>292</v>
      </c>
      <c r="R41" s="74" t="s">
        <v>293</v>
      </c>
      <c r="S41" s="74"/>
      <c r="T41" s="74"/>
      <c r="U41" s="74"/>
    </row>
    <row r="42" spans="1:21" x14ac:dyDescent="0.25">
      <c r="A42" s="73" t="s">
        <v>412</v>
      </c>
      <c r="B42" s="73" t="s">
        <v>411</v>
      </c>
      <c r="C42" s="73" t="s">
        <v>285</v>
      </c>
      <c r="D42" s="73" t="s">
        <v>286</v>
      </c>
      <c r="E42" s="74">
        <v>30</v>
      </c>
      <c r="F42" s="73" t="s">
        <v>302</v>
      </c>
      <c r="G42" s="74">
        <v>2</v>
      </c>
      <c r="H42" s="73" t="s">
        <v>288</v>
      </c>
      <c r="I42" s="74">
        <v>65</v>
      </c>
      <c r="J42" s="75">
        <v>547.49</v>
      </c>
      <c r="K42" s="75">
        <f t="shared" si="0"/>
        <v>35586.85</v>
      </c>
      <c r="L42" s="76" t="s">
        <v>298</v>
      </c>
      <c r="M42" s="73" t="s">
        <v>290</v>
      </c>
      <c r="N42" s="76" t="s">
        <v>299</v>
      </c>
      <c r="O42" s="77" t="s">
        <v>299</v>
      </c>
      <c r="P42" s="78">
        <v>45444</v>
      </c>
      <c r="Q42" s="74" t="s">
        <v>292</v>
      </c>
      <c r="R42" s="74" t="s">
        <v>293</v>
      </c>
      <c r="S42" s="74"/>
      <c r="T42" s="74"/>
      <c r="U42" s="74"/>
    </row>
    <row r="43" spans="1:21" x14ac:dyDescent="0.25">
      <c r="A43" s="73" t="s">
        <v>413</v>
      </c>
      <c r="B43" s="73" t="s">
        <v>411</v>
      </c>
      <c r="C43" s="73" t="s">
        <v>285</v>
      </c>
      <c r="D43" s="73" t="s">
        <v>286</v>
      </c>
      <c r="E43" s="74">
        <v>30</v>
      </c>
      <c r="F43" s="73" t="s">
        <v>302</v>
      </c>
      <c r="G43" s="74">
        <v>1</v>
      </c>
      <c r="H43" s="73" t="s">
        <v>288</v>
      </c>
      <c r="I43" s="74">
        <v>46</v>
      </c>
      <c r="J43" s="75">
        <v>321.45999999999998</v>
      </c>
      <c r="K43" s="75">
        <f t="shared" si="0"/>
        <v>14787.16</v>
      </c>
      <c r="L43" s="76" t="s">
        <v>298</v>
      </c>
      <c r="M43" s="73" t="s">
        <v>290</v>
      </c>
      <c r="N43" s="76" t="s">
        <v>299</v>
      </c>
      <c r="O43" s="77" t="s">
        <v>299</v>
      </c>
      <c r="P43" s="78">
        <v>45444</v>
      </c>
      <c r="Q43" s="74" t="s">
        <v>292</v>
      </c>
      <c r="R43" s="74" t="s">
        <v>293</v>
      </c>
      <c r="S43" s="74"/>
      <c r="T43" s="74"/>
      <c r="U43" s="74"/>
    </row>
    <row r="44" spans="1:21" x14ac:dyDescent="0.25">
      <c r="A44" s="73" t="s">
        <v>414</v>
      </c>
      <c r="B44" s="73" t="s">
        <v>411</v>
      </c>
      <c r="C44" s="73" t="s">
        <v>285</v>
      </c>
      <c r="D44" s="73" t="s">
        <v>286</v>
      </c>
      <c r="E44" s="74">
        <v>30</v>
      </c>
      <c r="F44" s="73" t="s">
        <v>302</v>
      </c>
      <c r="G44" s="74">
        <v>0</v>
      </c>
      <c r="H44" s="73" t="s">
        <v>415</v>
      </c>
      <c r="I44" s="74">
        <v>117</v>
      </c>
      <c r="J44" s="75">
        <v>145.68</v>
      </c>
      <c r="K44" s="75">
        <f t="shared" si="0"/>
        <v>17044.560000000001</v>
      </c>
      <c r="L44" s="76" t="s">
        <v>298</v>
      </c>
      <c r="M44" s="73" t="s">
        <v>290</v>
      </c>
      <c r="N44" s="76" t="s">
        <v>299</v>
      </c>
      <c r="O44" s="77" t="s">
        <v>299</v>
      </c>
      <c r="P44" s="78">
        <v>45444</v>
      </c>
      <c r="Q44" s="74" t="s">
        <v>292</v>
      </c>
      <c r="R44" s="74" t="s">
        <v>293</v>
      </c>
      <c r="S44" s="74"/>
      <c r="T44" s="74"/>
      <c r="U44" s="74"/>
    </row>
    <row r="45" spans="1:21" x14ac:dyDescent="0.25">
      <c r="A45" s="73" t="s">
        <v>416</v>
      </c>
      <c r="B45" s="73" t="s">
        <v>417</v>
      </c>
      <c r="C45" s="73" t="s">
        <v>285</v>
      </c>
      <c r="D45" s="73" t="s">
        <v>392</v>
      </c>
      <c r="E45" s="74">
        <v>360</v>
      </c>
      <c r="F45" s="73" t="s">
        <v>385</v>
      </c>
      <c r="G45" s="74">
        <v>3</v>
      </c>
      <c r="H45" s="73" t="s">
        <v>418</v>
      </c>
      <c r="I45" s="74">
        <v>146</v>
      </c>
      <c r="J45" s="75">
        <v>49.53</v>
      </c>
      <c r="K45" s="75">
        <f t="shared" si="0"/>
        <v>7231.38</v>
      </c>
      <c r="L45" s="76" t="s">
        <v>298</v>
      </c>
      <c r="M45" s="73" t="s">
        <v>290</v>
      </c>
      <c r="N45" s="76" t="s">
        <v>299</v>
      </c>
      <c r="O45" s="77" t="s">
        <v>299</v>
      </c>
      <c r="P45" s="78">
        <v>45444</v>
      </c>
      <c r="Q45" s="74" t="s">
        <v>292</v>
      </c>
      <c r="R45" s="74" t="s">
        <v>293</v>
      </c>
      <c r="S45" s="74"/>
      <c r="T45" s="74"/>
      <c r="U45" s="74"/>
    </row>
    <row r="46" spans="1:21" x14ac:dyDescent="0.25">
      <c r="A46" s="73" t="s">
        <v>419</v>
      </c>
      <c r="B46" s="73" t="s">
        <v>420</v>
      </c>
      <c r="C46" s="73" t="s">
        <v>285</v>
      </c>
      <c r="D46" s="73" t="s">
        <v>392</v>
      </c>
      <c r="E46" s="74">
        <v>240</v>
      </c>
      <c r="F46" s="73" t="s">
        <v>385</v>
      </c>
      <c r="G46" s="74">
        <v>3</v>
      </c>
      <c r="H46" s="73" t="s">
        <v>421</v>
      </c>
      <c r="I46" s="74">
        <v>68</v>
      </c>
      <c r="J46" s="75">
        <v>30.06</v>
      </c>
      <c r="K46" s="75">
        <f t="shared" si="0"/>
        <v>2044.08</v>
      </c>
      <c r="L46" s="76" t="s">
        <v>298</v>
      </c>
      <c r="M46" s="73" t="s">
        <v>290</v>
      </c>
      <c r="N46" s="76" t="s">
        <v>299</v>
      </c>
      <c r="O46" s="77" t="s">
        <v>299</v>
      </c>
      <c r="P46" s="78">
        <v>45444</v>
      </c>
      <c r="Q46" s="74" t="s">
        <v>292</v>
      </c>
      <c r="R46" s="74" t="s">
        <v>293</v>
      </c>
      <c r="S46" s="74"/>
      <c r="T46" s="74"/>
      <c r="U46" s="74"/>
    </row>
    <row r="47" spans="1:21" x14ac:dyDescent="0.25">
      <c r="A47" s="73" t="s">
        <v>422</v>
      </c>
      <c r="B47" s="73" t="s">
        <v>423</v>
      </c>
      <c r="C47" s="73" t="s">
        <v>285</v>
      </c>
      <c r="D47" s="73" t="s">
        <v>296</v>
      </c>
      <c r="E47" s="74">
        <v>20</v>
      </c>
      <c r="F47" s="73" t="s">
        <v>297</v>
      </c>
      <c r="G47" s="74">
        <v>60</v>
      </c>
      <c r="H47" s="73" t="s">
        <v>424</v>
      </c>
      <c r="I47" s="74">
        <v>193</v>
      </c>
      <c r="J47" s="75">
        <v>261.52999999999997</v>
      </c>
      <c r="K47" s="75">
        <f t="shared" si="0"/>
        <v>50475.289999999994</v>
      </c>
      <c r="L47" s="76" t="s">
        <v>298</v>
      </c>
      <c r="M47" s="73" t="s">
        <v>290</v>
      </c>
      <c r="N47" s="76" t="s">
        <v>299</v>
      </c>
      <c r="O47" s="77" t="s">
        <v>299</v>
      </c>
      <c r="P47" s="78">
        <v>45444</v>
      </c>
      <c r="Q47" s="74" t="s">
        <v>292</v>
      </c>
      <c r="R47" s="74" t="s">
        <v>293</v>
      </c>
      <c r="S47" s="74"/>
      <c r="T47" s="74"/>
      <c r="U47" s="74"/>
    </row>
    <row r="48" spans="1:21" x14ac:dyDescent="0.25">
      <c r="A48" s="73" t="s">
        <v>425</v>
      </c>
      <c r="B48" s="73" t="s">
        <v>426</v>
      </c>
      <c r="C48" s="73" t="s">
        <v>285</v>
      </c>
      <c r="D48" s="73" t="s">
        <v>296</v>
      </c>
      <c r="E48" s="74">
        <v>24</v>
      </c>
      <c r="F48" s="73" t="s">
        <v>297</v>
      </c>
      <c r="G48" s="74">
        <v>50</v>
      </c>
      <c r="H48" s="73" t="s">
        <v>427</v>
      </c>
      <c r="I48" s="74">
        <v>80</v>
      </c>
      <c r="J48" s="75">
        <v>66.28</v>
      </c>
      <c r="K48" s="75">
        <f t="shared" si="0"/>
        <v>5302.4</v>
      </c>
      <c r="L48" s="76" t="s">
        <v>298</v>
      </c>
      <c r="M48" s="73" t="s">
        <v>290</v>
      </c>
      <c r="N48" s="76" t="s">
        <v>299</v>
      </c>
      <c r="O48" s="77" t="s">
        <v>299</v>
      </c>
      <c r="P48" s="78">
        <v>45444</v>
      </c>
      <c r="Q48" s="74" t="s">
        <v>292</v>
      </c>
      <c r="R48" s="74" t="s">
        <v>293</v>
      </c>
      <c r="S48" s="74"/>
      <c r="T48" s="74"/>
      <c r="U48" s="74"/>
    </row>
    <row r="49" spans="1:21" x14ac:dyDescent="0.25">
      <c r="A49" s="73" t="s">
        <v>428</v>
      </c>
      <c r="B49" s="73" t="s">
        <v>429</v>
      </c>
      <c r="C49" s="73" t="s">
        <v>285</v>
      </c>
      <c r="D49" s="73" t="s">
        <v>392</v>
      </c>
      <c r="E49" s="74">
        <v>60</v>
      </c>
      <c r="F49" s="73" t="s">
        <v>385</v>
      </c>
      <c r="G49" s="74">
        <v>0</v>
      </c>
      <c r="H49" s="73" t="s">
        <v>430</v>
      </c>
      <c r="I49" s="74">
        <v>11</v>
      </c>
      <c r="J49" s="75">
        <v>97.17</v>
      </c>
      <c r="K49" s="75">
        <f t="shared" si="0"/>
        <v>1068.8700000000001</v>
      </c>
      <c r="L49" s="76" t="s">
        <v>298</v>
      </c>
      <c r="M49" s="73" t="s">
        <v>290</v>
      </c>
      <c r="N49" s="76" t="s">
        <v>299</v>
      </c>
      <c r="O49" s="77" t="s">
        <v>299</v>
      </c>
      <c r="P49" s="78">
        <v>45444</v>
      </c>
      <c r="Q49" s="74" t="s">
        <v>292</v>
      </c>
      <c r="R49" s="74" t="s">
        <v>293</v>
      </c>
      <c r="S49" s="74"/>
      <c r="T49" s="74"/>
      <c r="U49" s="74"/>
    </row>
    <row r="50" spans="1:21" x14ac:dyDescent="0.25">
      <c r="A50" s="73" t="s">
        <v>431</v>
      </c>
      <c r="B50" s="73" t="s">
        <v>432</v>
      </c>
      <c r="C50" s="73" t="s">
        <v>285</v>
      </c>
      <c r="D50" s="73" t="s">
        <v>296</v>
      </c>
      <c r="E50" s="74">
        <v>24</v>
      </c>
      <c r="F50" s="73" t="s">
        <v>297</v>
      </c>
      <c r="G50" s="74">
        <v>50</v>
      </c>
      <c r="H50" s="73" t="s">
        <v>433</v>
      </c>
      <c r="I50" s="74">
        <v>2</v>
      </c>
      <c r="J50" s="75">
        <v>137.76</v>
      </c>
      <c r="K50" s="75">
        <f t="shared" si="0"/>
        <v>275.52</v>
      </c>
      <c r="L50" s="76" t="s">
        <v>298</v>
      </c>
      <c r="M50" s="73" t="s">
        <v>290</v>
      </c>
      <c r="N50" s="76" t="s">
        <v>299</v>
      </c>
      <c r="O50" s="77" t="s">
        <v>299</v>
      </c>
      <c r="P50" s="78">
        <v>45444</v>
      </c>
      <c r="Q50" s="74" t="s">
        <v>292</v>
      </c>
      <c r="R50" s="74" t="s">
        <v>293</v>
      </c>
      <c r="S50" s="74"/>
      <c r="T50" s="74"/>
      <c r="U50" s="74"/>
    </row>
    <row r="51" spans="1:21" x14ac:dyDescent="0.25">
      <c r="A51" s="73" t="s">
        <v>434</v>
      </c>
      <c r="B51" s="73" t="s">
        <v>435</v>
      </c>
      <c r="C51" s="73" t="s">
        <v>285</v>
      </c>
      <c r="D51" s="73" t="s">
        <v>286</v>
      </c>
      <c r="E51" s="74">
        <v>30</v>
      </c>
      <c r="F51" s="73" t="s">
        <v>302</v>
      </c>
      <c r="G51" s="74">
        <v>100</v>
      </c>
      <c r="H51" s="73" t="s">
        <v>288</v>
      </c>
      <c r="I51" s="74">
        <v>4</v>
      </c>
      <c r="J51" s="75">
        <v>393.79</v>
      </c>
      <c r="K51" s="75">
        <f t="shared" si="0"/>
        <v>1575.16</v>
      </c>
      <c r="L51" s="76" t="s">
        <v>298</v>
      </c>
      <c r="M51" s="73" t="s">
        <v>290</v>
      </c>
      <c r="N51" s="76" t="s">
        <v>299</v>
      </c>
      <c r="O51" s="77" t="s">
        <v>299</v>
      </c>
      <c r="P51" s="78">
        <v>45444</v>
      </c>
      <c r="Q51" s="74" t="s">
        <v>292</v>
      </c>
      <c r="R51" s="74" t="s">
        <v>293</v>
      </c>
      <c r="S51" s="74"/>
      <c r="T51" s="74"/>
      <c r="U51" s="74"/>
    </row>
    <row r="52" spans="1:21" x14ac:dyDescent="0.25">
      <c r="A52" s="73" t="s">
        <v>436</v>
      </c>
      <c r="B52" s="73" t="s">
        <v>437</v>
      </c>
      <c r="C52" s="73" t="s">
        <v>285</v>
      </c>
      <c r="D52" s="73" t="s">
        <v>296</v>
      </c>
      <c r="E52" s="74">
        <v>20</v>
      </c>
      <c r="F52" s="73" t="s">
        <v>297</v>
      </c>
      <c r="G52" s="74">
        <v>30</v>
      </c>
      <c r="H52" s="73" t="s">
        <v>288</v>
      </c>
      <c r="I52" s="74">
        <v>8</v>
      </c>
      <c r="J52" s="75">
        <v>10.18</v>
      </c>
      <c r="K52" s="75">
        <f t="shared" si="0"/>
        <v>81.44</v>
      </c>
      <c r="L52" s="76" t="s">
        <v>298</v>
      </c>
      <c r="M52" s="73" t="s">
        <v>290</v>
      </c>
      <c r="N52" s="76" t="s">
        <v>299</v>
      </c>
      <c r="O52" s="77" t="s">
        <v>299</v>
      </c>
      <c r="P52" s="78">
        <v>45444</v>
      </c>
      <c r="Q52" s="74" t="s">
        <v>292</v>
      </c>
      <c r="R52" s="74" t="s">
        <v>293</v>
      </c>
      <c r="S52" s="74"/>
      <c r="T52" s="74"/>
      <c r="U52" s="74"/>
    </row>
    <row r="53" spans="1:21" x14ac:dyDescent="0.25">
      <c r="A53" s="73" t="s">
        <v>438</v>
      </c>
      <c r="B53" s="73" t="s">
        <v>439</v>
      </c>
      <c r="C53" s="73" t="s">
        <v>440</v>
      </c>
      <c r="D53" s="73" t="s">
        <v>441</v>
      </c>
      <c r="E53" s="74">
        <v>120</v>
      </c>
      <c r="F53" s="73" t="s">
        <v>385</v>
      </c>
      <c r="G53" s="74">
        <v>300</v>
      </c>
      <c r="H53" s="73" t="s">
        <v>442</v>
      </c>
      <c r="I53" s="74">
        <v>6</v>
      </c>
      <c r="J53" s="75">
        <v>114.46</v>
      </c>
      <c r="K53" s="75">
        <f t="shared" si="0"/>
        <v>686.76</v>
      </c>
      <c r="L53" s="76" t="s">
        <v>298</v>
      </c>
      <c r="M53" s="73" t="s">
        <v>290</v>
      </c>
      <c r="N53" s="76" t="s">
        <v>299</v>
      </c>
      <c r="O53" s="77" t="s">
        <v>299</v>
      </c>
      <c r="P53" s="78">
        <v>45444</v>
      </c>
      <c r="Q53" s="74" t="s">
        <v>292</v>
      </c>
      <c r="R53" s="74" t="s">
        <v>293</v>
      </c>
      <c r="S53" s="74"/>
      <c r="T53" s="74"/>
      <c r="U53" s="74"/>
    </row>
    <row r="54" spans="1:21" x14ac:dyDescent="0.25">
      <c r="A54" s="73" t="s">
        <v>443</v>
      </c>
      <c r="B54" s="73" t="s">
        <v>444</v>
      </c>
      <c r="C54" s="73" t="s">
        <v>285</v>
      </c>
      <c r="D54" s="73" t="s">
        <v>445</v>
      </c>
      <c r="E54" s="74">
        <v>1</v>
      </c>
      <c r="F54" s="73" t="s">
        <v>446</v>
      </c>
      <c r="G54" s="74">
        <v>500</v>
      </c>
      <c r="H54" s="73" t="s">
        <v>288</v>
      </c>
      <c r="I54" s="74">
        <v>10</v>
      </c>
      <c r="J54" s="75">
        <v>19.29</v>
      </c>
      <c r="K54" s="75">
        <f t="shared" si="0"/>
        <v>192.89999999999998</v>
      </c>
      <c r="L54" s="76" t="s">
        <v>298</v>
      </c>
      <c r="M54" s="73" t="s">
        <v>290</v>
      </c>
      <c r="N54" s="76" t="s">
        <v>299</v>
      </c>
      <c r="O54" s="77" t="s">
        <v>299</v>
      </c>
      <c r="P54" s="78">
        <v>45444</v>
      </c>
      <c r="Q54" s="74" t="s">
        <v>292</v>
      </c>
      <c r="R54" s="74" t="s">
        <v>293</v>
      </c>
      <c r="S54" s="74"/>
      <c r="T54" s="74"/>
      <c r="U54" s="74"/>
    </row>
    <row r="55" spans="1:21" x14ac:dyDescent="0.25">
      <c r="A55" s="73" t="s">
        <v>447</v>
      </c>
      <c r="B55" s="73" t="s">
        <v>448</v>
      </c>
      <c r="C55" s="73" t="s">
        <v>285</v>
      </c>
      <c r="D55" s="73" t="s">
        <v>449</v>
      </c>
      <c r="E55" s="74">
        <v>500</v>
      </c>
      <c r="F55" s="73" t="s">
        <v>450</v>
      </c>
      <c r="G55" s="74">
        <v>25</v>
      </c>
      <c r="H55" s="73" t="s">
        <v>385</v>
      </c>
      <c r="I55" s="74">
        <v>15</v>
      </c>
      <c r="J55" s="75">
        <v>385.42</v>
      </c>
      <c r="K55" s="75">
        <f t="shared" si="0"/>
        <v>5781.3</v>
      </c>
      <c r="L55" s="76" t="s">
        <v>298</v>
      </c>
      <c r="M55" s="73" t="s">
        <v>290</v>
      </c>
      <c r="N55" s="76" t="s">
        <v>299</v>
      </c>
      <c r="O55" s="77" t="s">
        <v>299</v>
      </c>
      <c r="P55" s="78">
        <v>45444</v>
      </c>
      <c r="Q55" s="74" t="s">
        <v>292</v>
      </c>
      <c r="R55" s="74" t="s">
        <v>293</v>
      </c>
      <c r="S55" s="74"/>
      <c r="T55" s="74"/>
      <c r="U55" s="74"/>
    </row>
    <row r="56" spans="1:21" x14ac:dyDescent="0.25">
      <c r="A56" s="73" t="s">
        <v>451</v>
      </c>
      <c r="B56" s="73" t="s">
        <v>452</v>
      </c>
      <c r="C56" s="73" t="s">
        <v>285</v>
      </c>
      <c r="D56" s="73" t="s">
        <v>364</v>
      </c>
      <c r="E56" s="74">
        <v>20</v>
      </c>
      <c r="F56" s="73" t="s">
        <v>365</v>
      </c>
      <c r="G56" s="74">
        <v>200</v>
      </c>
      <c r="H56" s="73" t="s">
        <v>288</v>
      </c>
      <c r="I56" s="74">
        <v>26</v>
      </c>
      <c r="J56" s="75">
        <v>309.23</v>
      </c>
      <c r="K56" s="75">
        <f t="shared" si="0"/>
        <v>8039.9800000000005</v>
      </c>
      <c r="L56" s="76" t="s">
        <v>298</v>
      </c>
      <c r="M56" s="73" t="s">
        <v>290</v>
      </c>
      <c r="N56" s="76" t="s">
        <v>299</v>
      </c>
      <c r="O56" s="77" t="s">
        <v>299</v>
      </c>
      <c r="P56" s="78">
        <v>45444</v>
      </c>
      <c r="Q56" s="74" t="s">
        <v>292</v>
      </c>
      <c r="R56" s="74" t="s">
        <v>293</v>
      </c>
      <c r="S56" s="74"/>
      <c r="T56" s="74"/>
      <c r="U56" s="74"/>
    </row>
    <row r="57" spans="1:21" x14ac:dyDescent="0.25">
      <c r="A57" s="73" t="s">
        <v>453</v>
      </c>
      <c r="B57" s="73" t="s">
        <v>454</v>
      </c>
      <c r="C57" s="73" t="s">
        <v>285</v>
      </c>
      <c r="D57" s="73" t="s">
        <v>286</v>
      </c>
      <c r="E57" s="74">
        <v>20</v>
      </c>
      <c r="F57" s="73" t="s">
        <v>302</v>
      </c>
      <c r="G57" s="74">
        <v>25</v>
      </c>
      <c r="H57" s="73" t="s">
        <v>288</v>
      </c>
      <c r="I57" s="74">
        <v>35</v>
      </c>
      <c r="J57" s="75">
        <v>170.02</v>
      </c>
      <c r="K57" s="75">
        <f t="shared" si="0"/>
        <v>5950.7000000000007</v>
      </c>
      <c r="L57" s="76" t="s">
        <v>298</v>
      </c>
      <c r="M57" s="73" t="s">
        <v>290</v>
      </c>
      <c r="N57" s="76" t="s">
        <v>299</v>
      </c>
      <c r="O57" s="77" t="s">
        <v>299</v>
      </c>
      <c r="P57" s="78">
        <v>45444</v>
      </c>
      <c r="Q57" s="74" t="s">
        <v>292</v>
      </c>
      <c r="R57" s="74" t="s">
        <v>293</v>
      </c>
      <c r="S57" s="74"/>
      <c r="T57" s="74"/>
      <c r="U57" s="74"/>
    </row>
    <row r="58" spans="1:21" x14ac:dyDescent="0.25">
      <c r="A58" s="73" t="s">
        <v>455</v>
      </c>
      <c r="B58" s="73" t="s">
        <v>456</v>
      </c>
      <c r="C58" s="73" t="s">
        <v>285</v>
      </c>
      <c r="D58" s="73" t="s">
        <v>286</v>
      </c>
      <c r="E58" s="74">
        <v>30</v>
      </c>
      <c r="F58" s="73" t="s">
        <v>302</v>
      </c>
      <c r="G58" s="74">
        <v>10</v>
      </c>
      <c r="H58" s="73" t="s">
        <v>457</v>
      </c>
      <c r="I58" s="74">
        <v>7</v>
      </c>
      <c r="J58" s="75">
        <v>335.33</v>
      </c>
      <c r="K58" s="75">
        <f t="shared" si="0"/>
        <v>2347.31</v>
      </c>
      <c r="L58" s="76" t="s">
        <v>298</v>
      </c>
      <c r="M58" s="73" t="s">
        <v>290</v>
      </c>
      <c r="N58" s="76" t="s">
        <v>299</v>
      </c>
      <c r="O58" s="77" t="s">
        <v>299</v>
      </c>
      <c r="P58" s="78">
        <v>45444</v>
      </c>
      <c r="Q58" s="74" t="s">
        <v>292</v>
      </c>
      <c r="R58" s="74" t="s">
        <v>293</v>
      </c>
      <c r="S58" s="74"/>
      <c r="T58" s="74"/>
      <c r="U58" s="74"/>
    </row>
    <row r="59" spans="1:21" x14ac:dyDescent="0.25">
      <c r="A59" s="73" t="s">
        <v>458</v>
      </c>
      <c r="B59" s="73" t="s">
        <v>459</v>
      </c>
      <c r="C59" s="73" t="s">
        <v>285</v>
      </c>
      <c r="D59" s="73" t="s">
        <v>296</v>
      </c>
      <c r="E59" s="74">
        <v>30</v>
      </c>
      <c r="F59" s="73" t="s">
        <v>297</v>
      </c>
      <c r="G59" s="74">
        <v>5</v>
      </c>
      <c r="H59" s="73" t="s">
        <v>460</v>
      </c>
      <c r="I59" s="74">
        <v>20</v>
      </c>
      <c r="J59" s="75">
        <v>971.44</v>
      </c>
      <c r="K59" s="75">
        <f t="shared" si="0"/>
        <v>19428.800000000003</v>
      </c>
      <c r="L59" s="76" t="s">
        <v>298</v>
      </c>
      <c r="M59" s="73" t="s">
        <v>290</v>
      </c>
      <c r="N59" s="76" t="s">
        <v>299</v>
      </c>
      <c r="O59" s="77" t="s">
        <v>299</v>
      </c>
      <c r="P59" s="78">
        <v>45444</v>
      </c>
      <c r="Q59" s="74" t="s">
        <v>292</v>
      </c>
      <c r="R59" s="74" t="s">
        <v>293</v>
      </c>
      <c r="S59" s="74"/>
      <c r="T59" s="74"/>
      <c r="U59" s="74"/>
    </row>
    <row r="60" spans="1:21" x14ac:dyDescent="0.25">
      <c r="A60" s="73" t="s">
        <v>461</v>
      </c>
      <c r="B60" s="73" t="s">
        <v>459</v>
      </c>
      <c r="C60" s="73" t="s">
        <v>285</v>
      </c>
      <c r="D60" s="73" t="s">
        <v>296</v>
      </c>
      <c r="E60" s="74">
        <v>30</v>
      </c>
      <c r="F60" s="73" t="s">
        <v>297</v>
      </c>
      <c r="G60" s="74">
        <v>2</v>
      </c>
      <c r="H60" s="73" t="s">
        <v>462</v>
      </c>
      <c r="I60" s="74">
        <v>22</v>
      </c>
      <c r="J60" s="75">
        <v>957.18</v>
      </c>
      <c r="K60" s="75">
        <f t="shared" si="0"/>
        <v>21057.96</v>
      </c>
      <c r="L60" s="76" t="s">
        <v>298</v>
      </c>
      <c r="M60" s="73" t="s">
        <v>290</v>
      </c>
      <c r="N60" s="76" t="s">
        <v>299</v>
      </c>
      <c r="O60" s="77" t="s">
        <v>299</v>
      </c>
      <c r="P60" s="78">
        <v>45444</v>
      </c>
      <c r="Q60" s="74" t="s">
        <v>292</v>
      </c>
      <c r="R60" s="74" t="s">
        <v>293</v>
      </c>
      <c r="S60" s="74"/>
      <c r="T60" s="74"/>
      <c r="U60" s="74"/>
    </row>
    <row r="61" spans="1:21" x14ac:dyDescent="0.25">
      <c r="A61" s="73" t="s">
        <v>463</v>
      </c>
      <c r="B61" s="73" t="s">
        <v>464</v>
      </c>
      <c r="C61" s="73" t="s">
        <v>285</v>
      </c>
      <c r="D61" s="73" t="s">
        <v>286</v>
      </c>
      <c r="E61" s="74">
        <v>30</v>
      </c>
      <c r="F61" s="73" t="s">
        <v>287</v>
      </c>
      <c r="G61" s="74">
        <v>5</v>
      </c>
      <c r="H61" s="73" t="s">
        <v>465</v>
      </c>
      <c r="I61" s="74">
        <v>1</v>
      </c>
      <c r="J61" s="75">
        <v>1080.43</v>
      </c>
      <c r="K61" s="75">
        <f t="shared" si="0"/>
        <v>1080.43</v>
      </c>
      <c r="L61" s="76" t="s">
        <v>298</v>
      </c>
      <c r="M61" s="73" t="s">
        <v>290</v>
      </c>
      <c r="N61" s="76" t="s">
        <v>299</v>
      </c>
      <c r="O61" s="77" t="s">
        <v>299</v>
      </c>
      <c r="P61" s="78">
        <v>45444</v>
      </c>
      <c r="Q61" s="74" t="s">
        <v>292</v>
      </c>
      <c r="R61" s="74" t="s">
        <v>293</v>
      </c>
      <c r="S61" s="74"/>
      <c r="T61" s="74"/>
      <c r="U61" s="74"/>
    </row>
    <row r="62" spans="1:21" x14ac:dyDescent="0.25">
      <c r="A62" s="73" t="s">
        <v>466</v>
      </c>
      <c r="B62" s="73" t="s">
        <v>467</v>
      </c>
      <c r="C62" s="73" t="s">
        <v>285</v>
      </c>
      <c r="D62" s="73" t="s">
        <v>286</v>
      </c>
      <c r="E62" s="74">
        <v>30</v>
      </c>
      <c r="F62" s="73" t="s">
        <v>302</v>
      </c>
      <c r="G62" s="74">
        <v>5</v>
      </c>
      <c r="H62" s="73" t="s">
        <v>288</v>
      </c>
      <c r="I62" s="74">
        <v>157</v>
      </c>
      <c r="J62" s="75">
        <v>16.09</v>
      </c>
      <c r="K62" s="75">
        <f t="shared" si="0"/>
        <v>2526.13</v>
      </c>
      <c r="L62" s="76" t="s">
        <v>298</v>
      </c>
      <c r="M62" s="73" t="s">
        <v>290</v>
      </c>
      <c r="N62" s="76" t="s">
        <v>299</v>
      </c>
      <c r="O62" s="77" t="s">
        <v>299</v>
      </c>
      <c r="P62" s="78">
        <v>45444</v>
      </c>
      <c r="Q62" s="74" t="s">
        <v>292</v>
      </c>
      <c r="R62" s="74" t="s">
        <v>293</v>
      </c>
      <c r="S62" s="74"/>
      <c r="T62" s="74"/>
      <c r="U62" s="74"/>
    </row>
    <row r="63" spans="1:21" x14ac:dyDescent="0.25">
      <c r="A63" s="73" t="s">
        <v>468</v>
      </c>
      <c r="B63" s="73" t="s">
        <v>469</v>
      </c>
      <c r="C63" s="73" t="s">
        <v>285</v>
      </c>
      <c r="D63" s="73" t="s">
        <v>286</v>
      </c>
      <c r="E63" s="74">
        <v>14</v>
      </c>
      <c r="F63" s="73" t="s">
        <v>302</v>
      </c>
      <c r="G63" s="74">
        <v>875</v>
      </c>
      <c r="H63" s="73" t="s">
        <v>470</v>
      </c>
      <c r="I63" s="74">
        <v>5</v>
      </c>
      <c r="J63" s="75">
        <v>254.57</v>
      </c>
      <c r="K63" s="75">
        <f t="shared" si="0"/>
        <v>1272.8499999999999</v>
      </c>
      <c r="L63" s="76" t="s">
        <v>298</v>
      </c>
      <c r="M63" s="73" t="s">
        <v>290</v>
      </c>
      <c r="N63" s="76" t="s">
        <v>299</v>
      </c>
      <c r="O63" s="77" t="s">
        <v>299</v>
      </c>
      <c r="P63" s="78">
        <v>45444</v>
      </c>
      <c r="Q63" s="74" t="s">
        <v>292</v>
      </c>
      <c r="R63" s="74" t="s">
        <v>293</v>
      </c>
      <c r="S63" s="74"/>
      <c r="T63" s="74"/>
      <c r="U63" s="74"/>
    </row>
    <row r="64" spans="1:21" x14ac:dyDescent="0.25">
      <c r="A64" s="73" t="s">
        <v>471</v>
      </c>
      <c r="B64" s="73" t="s">
        <v>472</v>
      </c>
      <c r="C64" s="73" t="s">
        <v>285</v>
      </c>
      <c r="D64" s="73" t="s">
        <v>392</v>
      </c>
      <c r="E64" s="74">
        <v>70</v>
      </c>
      <c r="F64" s="73" t="s">
        <v>385</v>
      </c>
      <c r="G64" s="74">
        <v>400</v>
      </c>
      <c r="H64" s="73" t="s">
        <v>473</v>
      </c>
      <c r="I64" s="74">
        <v>34</v>
      </c>
      <c r="J64" s="75">
        <v>155.80000000000001</v>
      </c>
      <c r="K64" s="75">
        <f t="shared" si="0"/>
        <v>5297.2000000000007</v>
      </c>
      <c r="L64" s="76" t="s">
        <v>298</v>
      </c>
      <c r="M64" s="73" t="s">
        <v>290</v>
      </c>
      <c r="N64" s="76" t="s">
        <v>299</v>
      </c>
      <c r="O64" s="77" t="s">
        <v>299</v>
      </c>
      <c r="P64" s="78">
        <v>45444</v>
      </c>
      <c r="Q64" s="74" t="s">
        <v>292</v>
      </c>
      <c r="R64" s="74" t="s">
        <v>293</v>
      </c>
      <c r="S64" s="74"/>
      <c r="T64" s="74"/>
      <c r="U64" s="74"/>
    </row>
    <row r="65" spans="1:21" x14ac:dyDescent="0.25">
      <c r="A65" s="73" t="s">
        <v>474</v>
      </c>
      <c r="B65" s="73" t="s">
        <v>475</v>
      </c>
      <c r="C65" s="73" t="s">
        <v>285</v>
      </c>
      <c r="D65" s="73" t="s">
        <v>286</v>
      </c>
      <c r="E65" s="74">
        <v>10</v>
      </c>
      <c r="F65" s="73" t="s">
        <v>302</v>
      </c>
      <c r="G65" s="74">
        <v>875</v>
      </c>
      <c r="H65" s="73" t="s">
        <v>476</v>
      </c>
      <c r="I65" s="74">
        <v>234</v>
      </c>
      <c r="J65" s="75">
        <v>79.8</v>
      </c>
      <c r="K65" s="75">
        <f t="shared" si="0"/>
        <v>18673.2</v>
      </c>
      <c r="L65" s="76" t="s">
        <v>298</v>
      </c>
      <c r="M65" s="73" t="s">
        <v>290</v>
      </c>
      <c r="N65" s="76" t="s">
        <v>299</v>
      </c>
      <c r="O65" s="77" t="s">
        <v>299</v>
      </c>
      <c r="P65" s="78">
        <v>45444</v>
      </c>
      <c r="Q65" s="74" t="s">
        <v>292</v>
      </c>
      <c r="R65" s="74" t="s">
        <v>293</v>
      </c>
      <c r="S65" s="74"/>
      <c r="T65" s="74"/>
      <c r="U65" s="74"/>
    </row>
    <row r="66" spans="1:21" x14ac:dyDescent="0.25">
      <c r="A66" s="73" t="s">
        <v>477</v>
      </c>
      <c r="B66" s="73" t="s">
        <v>478</v>
      </c>
      <c r="C66" s="73" t="s">
        <v>285</v>
      </c>
      <c r="D66" s="73" t="s">
        <v>392</v>
      </c>
      <c r="E66" s="74">
        <v>50</v>
      </c>
      <c r="F66" s="73" t="s">
        <v>385</v>
      </c>
      <c r="G66" s="74">
        <v>600</v>
      </c>
      <c r="H66" s="73" t="s">
        <v>479</v>
      </c>
      <c r="I66" s="74">
        <v>23</v>
      </c>
      <c r="J66" s="75">
        <v>338</v>
      </c>
      <c r="K66" s="75">
        <f t="shared" si="0"/>
        <v>7774</v>
      </c>
      <c r="L66" s="76" t="s">
        <v>298</v>
      </c>
      <c r="M66" s="73" t="s">
        <v>290</v>
      </c>
      <c r="N66" s="76" t="s">
        <v>299</v>
      </c>
      <c r="O66" s="77" t="s">
        <v>299</v>
      </c>
      <c r="P66" s="78">
        <v>45444</v>
      </c>
      <c r="Q66" s="74" t="s">
        <v>292</v>
      </c>
      <c r="R66" s="74" t="s">
        <v>293</v>
      </c>
      <c r="S66" s="74"/>
      <c r="T66" s="74"/>
      <c r="U66" s="74"/>
    </row>
    <row r="67" spans="1:21" x14ac:dyDescent="0.25">
      <c r="A67" s="73" t="s">
        <v>480</v>
      </c>
      <c r="B67" s="73" t="s">
        <v>481</v>
      </c>
      <c r="C67" s="73" t="s">
        <v>285</v>
      </c>
      <c r="D67" s="73" t="s">
        <v>392</v>
      </c>
      <c r="E67" s="74">
        <v>75</v>
      </c>
      <c r="F67" s="73" t="s">
        <v>385</v>
      </c>
      <c r="G67" s="74">
        <v>500</v>
      </c>
      <c r="H67" s="73" t="s">
        <v>482</v>
      </c>
      <c r="I67" s="74">
        <v>4</v>
      </c>
      <c r="J67" s="75">
        <v>33.61</v>
      </c>
      <c r="K67" s="75">
        <f t="shared" si="0"/>
        <v>134.44</v>
      </c>
      <c r="L67" s="76" t="s">
        <v>298</v>
      </c>
      <c r="M67" s="73" t="s">
        <v>290</v>
      </c>
      <c r="N67" s="76" t="s">
        <v>299</v>
      </c>
      <c r="O67" s="77" t="s">
        <v>299</v>
      </c>
      <c r="P67" s="78">
        <v>45444</v>
      </c>
      <c r="Q67" s="74" t="s">
        <v>292</v>
      </c>
      <c r="R67" s="74" t="s">
        <v>293</v>
      </c>
      <c r="S67" s="74"/>
      <c r="T67" s="74"/>
      <c r="U67" s="74"/>
    </row>
    <row r="68" spans="1:21" x14ac:dyDescent="0.25">
      <c r="A68" s="73" t="s">
        <v>483</v>
      </c>
      <c r="B68" s="73" t="s">
        <v>484</v>
      </c>
      <c r="C68" s="73" t="s">
        <v>285</v>
      </c>
      <c r="D68" s="73" t="s">
        <v>392</v>
      </c>
      <c r="E68" s="74">
        <v>75</v>
      </c>
      <c r="F68" s="73" t="s">
        <v>385</v>
      </c>
      <c r="G68" s="74">
        <v>250</v>
      </c>
      <c r="H68" s="73" t="s">
        <v>485</v>
      </c>
      <c r="I68" s="74">
        <v>6</v>
      </c>
      <c r="J68" s="75">
        <v>32.119999999999997</v>
      </c>
      <c r="K68" s="75">
        <f t="shared" ref="K68:K131" si="1">I68*J68</f>
        <v>192.71999999999997</v>
      </c>
      <c r="L68" s="76" t="s">
        <v>298</v>
      </c>
      <c r="M68" s="73" t="s">
        <v>290</v>
      </c>
      <c r="N68" s="76" t="s">
        <v>299</v>
      </c>
      <c r="O68" s="77" t="s">
        <v>299</v>
      </c>
      <c r="P68" s="78">
        <v>45444</v>
      </c>
      <c r="Q68" s="74" t="s">
        <v>292</v>
      </c>
      <c r="R68" s="74" t="s">
        <v>293</v>
      </c>
      <c r="S68" s="74"/>
      <c r="T68" s="74"/>
      <c r="U68" s="74"/>
    </row>
    <row r="69" spans="1:21" x14ac:dyDescent="0.25">
      <c r="A69" s="73" t="s">
        <v>486</v>
      </c>
      <c r="B69" s="73" t="s">
        <v>487</v>
      </c>
      <c r="C69" s="73" t="s">
        <v>285</v>
      </c>
      <c r="D69" s="73" t="s">
        <v>296</v>
      </c>
      <c r="E69" s="74">
        <v>30</v>
      </c>
      <c r="F69" s="73" t="s">
        <v>285</v>
      </c>
      <c r="G69" s="74">
        <v>500</v>
      </c>
      <c r="H69" s="73" t="s">
        <v>288</v>
      </c>
      <c r="I69" s="74">
        <v>2</v>
      </c>
      <c r="J69" s="75">
        <v>317.27999999999997</v>
      </c>
      <c r="K69" s="75">
        <f t="shared" si="1"/>
        <v>634.55999999999995</v>
      </c>
      <c r="L69" s="76" t="s">
        <v>298</v>
      </c>
      <c r="M69" s="73" t="s">
        <v>290</v>
      </c>
      <c r="N69" s="76" t="s">
        <v>299</v>
      </c>
      <c r="O69" s="77" t="s">
        <v>299</v>
      </c>
      <c r="P69" s="78">
        <v>45444</v>
      </c>
      <c r="Q69" s="74" t="s">
        <v>292</v>
      </c>
      <c r="R69" s="74" t="s">
        <v>293</v>
      </c>
      <c r="S69" s="74"/>
      <c r="T69" s="74"/>
      <c r="U69" s="74"/>
    </row>
    <row r="70" spans="1:21" x14ac:dyDescent="0.25">
      <c r="A70" s="73" t="s">
        <v>488</v>
      </c>
      <c r="B70" s="73" t="s">
        <v>489</v>
      </c>
      <c r="C70" s="73" t="s">
        <v>285</v>
      </c>
      <c r="D70" s="73" t="s">
        <v>286</v>
      </c>
      <c r="E70" s="74">
        <v>28</v>
      </c>
      <c r="F70" s="73" t="s">
        <v>287</v>
      </c>
      <c r="G70" s="74">
        <v>1</v>
      </c>
      <c r="H70" s="73" t="s">
        <v>288</v>
      </c>
      <c r="I70" s="74">
        <v>12</v>
      </c>
      <c r="J70" s="75">
        <v>2549.35</v>
      </c>
      <c r="K70" s="75">
        <f t="shared" si="1"/>
        <v>30592.199999999997</v>
      </c>
      <c r="L70" s="76" t="s">
        <v>298</v>
      </c>
      <c r="M70" s="73" t="s">
        <v>290</v>
      </c>
      <c r="N70" s="76" t="s">
        <v>399</v>
      </c>
      <c r="O70" s="77" t="s">
        <v>399</v>
      </c>
      <c r="P70" s="78">
        <v>45444</v>
      </c>
      <c r="Q70" s="74" t="s">
        <v>292</v>
      </c>
      <c r="R70" s="74" t="s">
        <v>293</v>
      </c>
      <c r="S70" s="74"/>
      <c r="T70" s="74"/>
      <c r="U70" s="74"/>
    </row>
    <row r="71" spans="1:21" x14ac:dyDescent="0.25">
      <c r="A71" s="73" t="s">
        <v>490</v>
      </c>
      <c r="B71" s="73" t="s">
        <v>491</v>
      </c>
      <c r="C71" s="73" t="s">
        <v>285</v>
      </c>
      <c r="D71" s="73" t="s">
        <v>286</v>
      </c>
      <c r="E71" s="74">
        <v>60</v>
      </c>
      <c r="F71" s="73" t="s">
        <v>302</v>
      </c>
      <c r="G71" s="74">
        <v>5</v>
      </c>
      <c r="H71" s="73" t="s">
        <v>288</v>
      </c>
      <c r="I71" s="74">
        <v>17</v>
      </c>
      <c r="J71" s="75">
        <v>862.11</v>
      </c>
      <c r="K71" s="75">
        <f t="shared" si="1"/>
        <v>14655.87</v>
      </c>
      <c r="L71" s="76" t="s">
        <v>298</v>
      </c>
      <c r="M71" s="73" t="s">
        <v>290</v>
      </c>
      <c r="N71" s="76" t="s">
        <v>299</v>
      </c>
      <c r="O71" s="77" t="s">
        <v>299</v>
      </c>
      <c r="P71" s="78">
        <v>45444</v>
      </c>
      <c r="Q71" s="74" t="s">
        <v>292</v>
      </c>
      <c r="R71" s="74" t="s">
        <v>293</v>
      </c>
      <c r="S71" s="74"/>
      <c r="T71" s="74"/>
      <c r="U71" s="74"/>
    </row>
    <row r="72" spans="1:21" x14ac:dyDescent="0.25">
      <c r="A72" s="73" t="s">
        <v>492</v>
      </c>
      <c r="B72" s="73" t="s">
        <v>493</v>
      </c>
      <c r="C72" s="73" t="s">
        <v>285</v>
      </c>
      <c r="D72" s="73" t="s">
        <v>286</v>
      </c>
      <c r="E72" s="74">
        <v>3</v>
      </c>
      <c r="F72" s="73" t="s">
        <v>494</v>
      </c>
      <c r="G72" s="74">
        <v>125</v>
      </c>
      <c r="H72" s="73" t="s">
        <v>288</v>
      </c>
      <c r="I72" s="74">
        <v>6</v>
      </c>
      <c r="J72" s="75">
        <v>732.86</v>
      </c>
      <c r="K72" s="75">
        <f t="shared" si="1"/>
        <v>4397.16</v>
      </c>
      <c r="L72" s="76" t="s">
        <v>289</v>
      </c>
      <c r="M72" s="73" t="s">
        <v>290</v>
      </c>
      <c r="N72" s="76" t="s">
        <v>291</v>
      </c>
      <c r="O72" s="77" t="s">
        <v>291</v>
      </c>
      <c r="P72" s="78">
        <v>45444</v>
      </c>
      <c r="Q72" s="74" t="s">
        <v>292</v>
      </c>
      <c r="R72" s="74" t="s">
        <v>293</v>
      </c>
      <c r="S72" s="74"/>
      <c r="T72" s="74"/>
      <c r="U72" s="74"/>
    </row>
    <row r="73" spans="1:21" x14ac:dyDescent="0.25">
      <c r="A73" s="73" t="s">
        <v>495</v>
      </c>
      <c r="B73" s="73" t="s">
        <v>496</v>
      </c>
      <c r="C73" s="73" t="s">
        <v>285</v>
      </c>
      <c r="D73" s="73" t="s">
        <v>286</v>
      </c>
      <c r="E73" s="74">
        <v>30</v>
      </c>
      <c r="F73" s="73" t="s">
        <v>302</v>
      </c>
      <c r="G73" s="74">
        <v>15</v>
      </c>
      <c r="H73" s="73" t="s">
        <v>288</v>
      </c>
      <c r="I73" s="74">
        <v>8</v>
      </c>
      <c r="J73" s="75">
        <v>1191.07</v>
      </c>
      <c r="K73" s="75">
        <f t="shared" si="1"/>
        <v>9528.56</v>
      </c>
      <c r="L73" s="76" t="s">
        <v>298</v>
      </c>
      <c r="M73" s="73" t="s">
        <v>290</v>
      </c>
      <c r="N73" s="76" t="s">
        <v>299</v>
      </c>
      <c r="O73" s="77" t="s">
        <v>299</v>
      </c>
      <c r="P73" s="78">
        <v>45444</v>
      </c>
      <c r="Q73" s="74" t="s">
        <v>292</v>
      </c>
      <c r="R73" s="74" t="s">
        <v>293</v>
      </c>
      <c r="S73" s="74"/>
      <c r="T73" s="74"/>
      <c r="U73" s="74"/>
    </row>
    <row r="74" spans="1:21" x14ac:dyDescent="0.25">
      <c r="A74" s="73" t="s">
        <v>497</v>
      </c>
      <c r="B74" s="73" t="s">
        <v>498</v>
      </c>
      <c r="C74" s="73" t="s">
        <v>285</v>
      </c>
      <c r="D74" s="73" t="s">
        <v>397</v>
      </c>
      <c r="E74" s="74">
        <v>30</v>
      </c>
      <c r="F74" s="73" t="s">
        <v>398</v>
      </c>
      <c r="G74" s="74">
        <v>3</v>
      </c>
      <c r="H74" s="73" t="s">
        <v>343</v>
      </c>
      <c r="I74" s="74">
        <v>3</v>
      </c>
      <c r="J74" s="75">
        <v>1160.5999999999999</v>
      </c>
      <c r="K74" s="75">
        <f t="shared" si="1"/>
        <v>3481.7999999999997</v>
      </c>
      <c r="L74" s="76" t="s">
        <v>298</v>
      </c>
      <c r="M74" s="73" t="s">
        <v>290</v>
      </c>
      <c r="N74" s="76" t="s">
        <v>299</v>
      </c>
      <c r="O74" s="77" t="s">
        <v>299</v>
      </c>
      <c r="P74" s="78">
        <v>45444</v>
      </c>
      <c r="Q74" s="74" t="s">
        <v>292</v>
      </c>
      <c r="R74" s="74" t="s">
        <v>293</v>
      </c>
      <c r="S74" s="74"/>
      <c r="T74" s="74"/>
      <c r="U74" s="74"/>
    </row>
    <row r="75" spans="1:21" x14ac:dyDescent="0.25">
      <c r="A75" s="73" t="s">
        <v>499</v>
      </c>
      <c r="B75" s="73" t="s">
        <v>500</v>
      </c>
      <c r="C75" s="73" t="s">
        <v>285</v>
      </c>
      <c r="D75" s="73" t="s">
        <v>286</v>
      </c>
      <c r="E75" s="74">
        <v>28</v>
      </c>
      <c r="F75" s="73" t="s">
        <v>302</v>
      </c>
      <c r="G75" s="74">
        <v>50</v>
      </c>
      <c r="H75" s="73" t="s">
        <v>501</v>
      </c>
      <c r="I75" s="74">
        <v>20</v>
      </c>
      <c r="J75" s="75">
        <v>54.58</v>
      </c>
      <c r="K75" s="75">
        <f t="shared" si="1"/>
        <v>1091.5999999999999</v>
      </c>
      <c r="L75" s="76" t="s">
        <v>298</v>
      </c>
      <c r="M75" s="73" t="s">
        <v>290</v>
      </c>
      <c r="N75" s="76" t="s">
        <v>299</v>
      </c>
      <c r="O75" s="77" t="s">
        <v>299</v>
      </c>
      <c r="P75" s="78">
        <v>45444</v>
      </c>
      <c r="Q75" s="74" t="s">
        <v>292</v>
      </c>
      <c r="R75" s="74" t="s">
        <v>293</v>
      </c>
      <c r="S75" s="74"/>
      <c r="T75" s="74"/>
      <c r="U75" s="74"/>
    </row>
    <row r="76" spans="1:21" x14ac:dyDescent="0.25">
      <c r="A76" s="73" t="s">
        <v>502</v>
      </c>
      <c r="B76" s="73" t="s">
        <v>503</v>
      </c>
      <c r="C76" s="73" t="s">
        <v>285</v>
      </c>
      <c r="D76" s="73" t="s">
        <v>296</v>
      </c>
      <c r="E76" s="74">
        <v>14</v>
      </c>
      <c r="F76" s="73" t="s">
        <v>297</v>
      </c>
      <c r="G76" s="74">
        <v>40</v>
      </c>
      <c r="H76" s="73" t="s">
        <v>288</v>
      </c>
      <c r="I76" s="74">
        <v>20</v>
      </c>
      <c r="J76" s="75">
        <v>417.73</v>
      </c>
      <c r="K76" s="75">
        <f t="shared" si="1"/>
        <v>8354.6</v>
      </c>
      <c r="L76" s="76" t="s">
        <v>298</v>
      </c>
      <c r="M76" s="73" t="s">
        <v>290</v>
      </c>
      <c r="N76" s="76" t="s">
        <v>299</v>
      </c>
      <c r="O76" s="77" t="s">
        <v>299</v>
      </c>
      <c r="P76" s="78">
        <v>45444</v>
      </c>
      <c r="Q76" s="74" t="s">
        <v>292</v>
      </c>
      <c r="R76" s="74" t="s">
        <v>293</v>
      </c>
      <c r="S76" s="74"/>
      <c r="T76" s="74"/>
      <c r="U76" s="74"/>
    </row>
    <row r="77" spans="1:21" x14ac:dyDescent="0.25">
      <c r="A77" s="73" t="s">
        <v>504</v>
      </c>
      <c r="B77" s="73" t="s">
        <v>503</v>
      </c>
      <c r="C77" s="73" t="s">
        <v>285</v>
      </c>
      <c r="D77" s="73" t="s">
        <v>296</v>
      </c>
      <c r="E77" s="74">
        <v>14</v>
      </c>
      <c r="F77" s="73" t="s">
        <v>297</v>
      </c>
      <c r="G77" s="74">
        <v>25</v>
      </c>
      <c r="H77" s="73" t="s">
        <v>288</v>
      </c>
      <c r="I77" s="74">
        <v>18</v>
      </c>
      <c r="J77" s="75">
        <v>417.73</v>
      </c>
      <c r="K77" s="75">
        <f t="shared" si="1"/>
        <v>7519.14</v>
      </c>
      <c r="L77" s="76" t="s">
        <v>298</v>
      </c>
      <c r="M77" s="73" t="s">
        <v>290</v>
      </c>
      <c r="N77" s="76" t="s">
        <v>299</v>
      </c>
      <c r="O77" s="77" t="s">
        <v>299</v>
      </c>
      <c r="P77" s="78">
        <v>45444</v>
      </c>
      <c r="Q77" s="74" t="s">
        <v>292</v>
      </c>
      <c r="R77" s="74" t="s">
        <v>293</v>
      </c>
      <c r="S77" s="74"/>
      <c r="T77" s="74"/>
      <c r="U77" s="74"/>
    </row>
    <row r="78" spans="1:21" x14ac:dyDescent="0.25">
      <c r="A78" s="73" t="s">
        <v>505</v>
      </c>
      <c r="B78" s="73" t="s">
        <v>503</v>
      </c>
      <c r="C78" s="73" t="s">
        <v>285</v>
      </c>
      <c r="D78" s="73" t="s">
        <v>296</v>
      </c>
      <c r="E78" s="74">
        <v>14</v>
      </c>
      <c r="F78" s="73" t="s">
        <v>297</v>
      </c>
      <c r="G78" s="74">
        <v>60</v>
      </c>
      <c r="H78" s="73" t="s">
        <v>288</v>
      </c>
      <c r="I78" s="74">
        <v>2</v>
      </c>
      <c r="J78" s="75">
        <v>417.73</v>
      </c>
      <c r="K78" s="75">
        <f t="shared" si="1"/>
        <v>835.46</v>
      </c>
      <c r="L78" s="76" t="s">
        <v>298</v>
      </c>
      <c r="M78" s="73" t="s">
        <v>290</v>
      </c>
      <c r="N78" s="76" t="s">
        <v>299</v>
      </c>
      <c r="O78" s="77" t="s">
        <v>299</v>
      </c>
      <c r="P78" s="78">
        <v>45444</v>
      </c>
      <c r="Q78" s="74" t="s">
        <v>292</v>
      </c>
      <c r="R78" s="74" t="s">
        <v>293</v>
      </c>
      <c r="S78" s="74"/>
      <c r="T78" s="74"/>
      <c r="U78" s="74"/>
    </row>
    <row r="79" spans="1:21" x14ac:dyDescent="0.25">
      <c r="A79" s="73" t="s">
        <v>506</v>
      </c>
      <c r="B79" s="73" t="s">
        <v>503</v>
      </c>
      <c r="C79" s="73" t="s">
        <v>285</v>
      </c>
      <c r="D79" s="73" t="s">
        <v>296</v>
      </c>
      <c r="E79" s="74">
        <v>14</v>
      </c>
      <c r="F79" s="73" t="s">
        <v>297</v>
      </c>
      <c r="G79" s="74">
        <v>10</v>
      </c>
      <c r="H79" s="73" t="s">
        <v>288</v>
      </c>
      <c r="I79" s="74">
        <v>14</v>
      </c>
      <c r="J79" s="75">
        <v>417.73</v>
      </c>
      <c r="K79" s="75">
        <f t="shared" si="1"/>
        <v>5848.22</v>
      </c>
      <c r="L79" s="76" t="s">
        <v>298</v>
      </c>
      <c r="M79" s="73" t="s">
        <v>290</v>
      </c>
      <c r="N79" s="76" t="s">
        <v>299</v>
      </c>
      <c r="O79" s="77" t="s">
        <v>299</v>
      </c>
      <c r="P79" s="78">
        <v>45444</v>
      </c>
      <c r="Q79" s="74" t="s">
        <v>292</v>
      </c>
      <c r="R79" s="74" t="s">
        <v>293</v>
      </c>
      <c r="S79" s="74"/>
      <c r="T79" s="74"/>
      <c r="U79" s="74"/>
    </row>
    <row r="80" spans="1:21" x14ac:dyDescent="0.25">
      <c r="A80" s="73" t="s">
        <v>507</v>
      </c>
      <c r="B80" s="73" t="s">
        <v>508</v>
      </c>
      <c r="C80" s="73" t="s">
        <v>285</v>
      </c>
      <c r="D80" s="73" t="s">
        <v>509</v>
      </c>
      <c r="E80" s="74">
        <v>100</v>
      </c>
      <c r="F80" s="73" t="s">
        <v>385</v>
      </c>
      <c r="G80" s="74">
        <v>4</v>
      </c>
      <c r="H80" s="73" t="s">
        <v>510</v>
      </c>
      <c r="I80" s="74">
        <v>10</v>
      </c>
      <c r="J80" s="75">
        <v>1048.42</v>
      </c>
      <c r="K80" s="75">
        <f t="shared" si="1"/>
        <v>10484.200000000001</v>
      </c>
      <c r="L80" s="76" t="s">
        <v>298</v>
      </c>
      <c r="M80" s="73" t="s">
        <v>290</v>
      </c>
      <c r="N80" s="76" t="s">
        <v>299</v>
      </c>
      <c r="O80" s="77" t="s">
        <v>299</v>
      </c>
      <c r="P80" s="78">
        <v>45444</v>
      </c>
      <c r="Q80" s="74" t="s">
        <v>292</v>
      </c>
      <c r="R80" s="74" t="s">
        <v>293</v>
      </c>
      <c r="S80" s="74"/>
      <c r="T80" s="74"/>
      <c r="U80" s="74"/>
    </row>
    <row r="81" spans="1:21" x14ac:dyDescent="0.25">
      <c r="A81" s="73" t="s">
        <v>511</v>
      </c>
      <c r="B81" s="73" t="s">
        <v>512</v>
      </c>
      <c r="C81" s="73" t="s">
        <v>285</v>
      </c>
      <c r="D81" s="73" t="s">
        <v>286</v>
      </c>
      <c r="E81" s="74">
        <v>60</v>
      </c>
      <c r="F81" s="73" t="s">
        <v>302</v>
      </c>
      <c r="G81" s="74">
        <v>80</v>
      </c>
      <c r="H81" s="73" t="s">
        <v>288</v>
      </c>
      <c r="I81" s="74">
        <v>42</v>
      </c>
      <c r="J81" s="75">
        <v>1302</v>
      </c>
      <c r="K81" s="75">
        <f t="shared" si="1"/>
        <v>54684</v>
      </c>
      <c r="L81" s="76" t="s">
        <v>298</v>
      </c>
      <c r="M81" s="73" t="s">
        <v>290</v>
      </c>
      <c r="N81" s="76" t="s">
        <v>299</v>
      </c>
      <c r="O81" s="77" t="s">
        <v>299</v>
      </c>
      <c r="P81" s="78">
        <v>45444</v>
      </c>
      <c r="Q81" s="74" t="s">
        <v>292</v>
      </c>
      <c r="R81" s="74" t="s">
        <v>293</v>
      </c>
      <c r="S81" s="74"/>
      <c r="T81" s="74"/>
      <c r="U81" s="74"/>
    </row>
    <row r="82" spans="1:21" x14ac:dyDescent="0.25">
      <c r="A82" s="73" t="s">
        <v>513</v>
      </c>
      <c r="B82" s="73" t="s">
        <v>514</v>
      </c>
      <c r="C82" s="73" t="s">
        <v>285</v>
      </c>
      <c r="D82" s="73" t="s">
        <v>286</v>
      </c>
      <c r="E82" s="74">
        <v>30</v>
      </c>
      <c r="F82" s="73" t="s">
        <v>302</v>
      </c>
      <c r="G82" s="74">
        <v>80</v>
      </c>
      <c r="H82" s="73" t="s">
        <v>288</v>
      </c>
      <c r="I82" s="74">
        <v>2</v>
      </c>
      <c r="J82" s="75">
        <v>658.81</v>
      </c>
      <c r="K82" s="75">
        <f t="shared" si="1"/>
        <v>1317.62</v>
      </c>
      <c r="L82" s="76" t="s">
        <v>298</v>
      </c>
      <c r="M82" s="73" t="s">
        <v>290</v>
      </c>
      <c r="N82" s="76" t="s">
        <v>299</v>
      </c>
      <c r="O82" s="77" t="s">
        <v>299</v>
      </c>
      <c r="P82" s="78">
        <v>45444</v>
      </c>
      <c r="Q82" s="74" t="s">
        <v>292</v>
      </c>
      <c r="R82" s="74" t="s">
        <v>293</v>
      </c>
      <c r="S82" s="74"/>
      <c r="T82" s="74"/>
      <c r="U82" s="74"/>
    </row>
    <row r="83" spans="1:21" x14ac:dyDescent="0.25">
      <c r="A83" s="73" t="s">
        <v>515</v>
      </c>
      <c r="B83" s="73" t="s">
        <v>516</v>
      </c>
      <c r="C83" s="73" t="s">
        <v>285</v>
      </c>
      <c r="D83" s="73" t="s">
        <v>286</v>
      </c>
      <c r="E83" s="74">
        <v>30</v>
      </c>
      <c r="F83" s="73" t="s">
        <v>287</v>
      </c>
      <c r="G83" s="74">
        <v>20</v>
      </c>
      <c r="H83" s="73" t="s">
        <v>517</v>
      </c>
      <c r="I83" s="74">
        <v>46</v>
      </c>
      <c r="J83" s="75">
        <v>821.32</v>
      </c>
      <c r="K83" s="75">
        <f t="shared" si="1"/>
        <v>37780.720000000001</v>
      </c>
      <c r="L83" s="76" t="s">
        <v>298</v>
      </c>
      <c r="M83" s="73" t="s">
        <v>290</v>
      </c>
      <c r="N83" s="76" t="s">
        <v>299</v>
      </c>
      <c r="O83" s="77" t="s">
        <v>299</v>
      </c>
      <c r="P83" s="78">
        <v>45444</v>
      </c>
      <c r="Q83" s="74" t="s">
        <v>292</v>
      </c>
      <c r="R83" s="74" t="s">
        <v>293</v>
      </c>
      <c r="S83" s="74"/>
      <c r="T83" s="74"/>
      <c r="U83" s="74"/>
    </row>
    <row r="84" spans="1:21" x14ac:dyDescent="0.25">
      <c r="A84" s="73" t="s">
        <v>518</v>
      </c>
      <c r="B84" s="73" t="s">
        <v>519</v>
      </c>
      <c r="C84" s="73" t="s">
        <v>285</v>
      </c>
      <c r="D84" s="73" t="s">
        <v>286</v>
      </c>
      <c r="E84" s="74">
        <v>60</v>
      </c>
      <c r="F84" s="73" t="s">
        <v>302</v>
      </c>
      <c r="G84" s="74">
        <v>10</v>
      </c>
      <c r="H84" s="73" t="s">
        <v>288</v>
      </c>
      <c r="I84" s="74">
        <v>13</v>
      </c>
      <c r="J84" s="75">
        <v>1041.58</v>
      </c>
      <c r="K84" s="75">
        <f t="shared" si="1"/>
        <v>13540.539999999999</v>
      </c>
      <c r="L84" s="76" t="s">
        <v>298</v>
      </c>
      <c r="M84" s="73" t="s">
        <v>290</v>
      </c>
      <c r="N84" s="76" t="s">
        <v>299</v>
      </c>
      <c r="O84" s="77" t="s">
        <v>299</v>
      </c>
      <c r="P84" s="78">
        <v>45444</v>
      </c>
      <c r="Q84" s="74" t="s">
        <v>292</v>
      </c>
      <c r="R84" s="74" t="s">
        <v>293</v>
      </c>
      <c r="S84" s="74"/>
      <c r="T84" s="74"/>
      <c r="U84" s="74"/>
    </row>
    <row r="85" spans="1:21" x14ac:dyDescent="0.25">
      <c r="A85" s="73" t="s">
        <v>520</v>
      </c>
      <c r="B85" s="73" t="s">
        <v>521</v>
      </c>
      <c r="C85" s="73" t="s">
        <v>285</v>
      </c>
      <c r="D85" s="73" t="s">
        <v>522</v>
      </c>
      <c r="E85" s="74">
        <v>1</v>
      </c>
      <c r="F85" s="73" t="s">
        <v>523</v>
      </c>
      <c r="G85" s="74">
        <v>100</v>
      </c>
      <c r="H85" s="73" t="s">
        <v>288</v>
      </c>
      <c r="I85" s="74">
        <v>14</v>
      </c>
      <c r="J85" s="75">
        <v>10985.4</v>
      </c>
      <c r="K85" s="75">
        <f t="shared" si="1"/>
        <v>153795.6</v>
      </c>
      <c r="L85" s="76" t="s">
        <v>289</v>
      </c>
      <c r="M85" s="73" t="s">
        <v>290</v>
      </c>
      <c r="N85" s="76" t="s">
        <v>291</v>
      </c>
      <c r="O85" s="77" t="s">
        <v>291</v>
      </c>
      <c r="P85" s="78">
        <v>45444</v>
      </c>
      <c r="Q85" s="74" t="s">
        <v>292</v>
      </c>
      <c r="R85" s="74" t="s">
        <v>293</v>
      </c>
      <c r="S85" s="74"/>
      <c r="T85" s="74"/>
      <c r="U85" s="74"/>
    </row>
    <row r="86" spans="1:21" x14ac:dyDescent="0.25">
      <c r="A86" s="73" t="s">
        <v>524</v>
      </c>
      <c r="B86" s="73" t="s">
        <v>525</v>
      </c>
      <c r="C86" s="73" t="s">
        <v>285</v>
      </c>
      <c r="D86" s="73" t="s">
        <v>286</v>
      </c>
      <c r="E86" s="74">
        <v>25</v>
      </c>
      <c r="F86" s="73" t="s">
        <v>302</v>
      </c>
      <c r="G86" s="74">
        <v>50</v>
      </c>
      <c r="H86" s="73" t="s">
        <v>288</v>
      </c>
      <c r="I86" s="74">
        <v>8</v>
      </c>
      <c r="J86" s="75">
        <v>1351.37</v>
      </c>
      <c r="K86" s="75">
        <f t="shared" si="1"/>
        <v>10810.96</v>
      </c>
      <c r="L86" s="76" t="s">
        <v>298</v>
      </c>
      <c r="M86" s="73" t="s">
        <v>290</v>
      </c>
      <c r="N86" s="76" t="s">
        <v>299</v>
      </c>
      <c r="O86" s="77" t="s">
        <v>299</v>
      </c>
      <c r="P86" s="78">
        <v>45444</v>
      </c>
      <c r="Q86" s="74" t="s">
        <v>292</v>
      </c>
      <c r="R86" s="74" t="s">
        <v>293</v>
      </c>
      <c r="S86" s="74"/>
      <c r="T86" s="74"/>
      <c r="U86" s="74"/>
    </row>
    <row r="87" spans="1:21" x14ac:dyDescent="0.25">
      <c r="A87" s="73" t="s">
        <v>526</v>
      </c>
      <c r="B87" s="73" t="s">
        <v>527</v>
      </c>
      <c r="C87" s="73" t="s">
        <v>285</v>
      </c>
      <c r="D87" s="73" t="s">
        <v>286</v>
      </c>
      <c r="E87" s="74">
        <v>28</v>
      </c>
      <c r="F87" s="73" t="s">
        <v>302</v>
      </c>
      <c r="G87" s="74">
        <v>40</v>
      </c>
      <c r="H87" s="73" t="s">
        <v>528</v>
      </c>
      <c r="I87" s="74">
        <v>3</v>
      </c>
      <c r="J87" s="75">
        <v>943.8</v>
      </c>
      <c r="K87" s="75">
        <f t="shared" si="1"/>
        <v>2831.3999999999996</v>
      </c>
      <c r="L87" s="76" t="s">
        <v>298</v>
      </c>
      <c r="M87" s="73" t="s">
        <v>290</v>
      </c>
      <c r="N87" s="76" t="s">
        <v>299</v>
      </c>
      <c r="O87" s="77" t="s">
        <v>299</v>
      </c>
      <c r="P87" s="78">
        <v>45444</v>
      </c>
      <c r="Q87" s="74" t="s">
        <v>292</v>
      </c>
      <c r="R87" s="74" t="s">
        <v>293</v>
      </c>
      <c r="S87" s="74"/>
      <c r="T87" s="74"/>
      <c r="U87" s="74"/>
    </row>
    <row r="88" spans="1:21" x14ac:dyDescent="0.25">
      <c r="A88" s="73" t="s">
        <v>529</v>
      </c>
      <c r="B88" s="73" t="s">
        <v>530</v>
      </c>
      <c r="C88" s="73" t="s">
        <v>285</v>
      </c>
      <c r="D88" s="73" t="s">
        <v>286</v>
      </c>
      <c r="E88" s="74">
        <v>28</v>
      </c>
      <c r="F88" s="73" t="s">
        <v>302</v>
      </c>
      <c r="G88" s="74">
        <v>80</v>
      </c>
      <c r="H88" s="73" t="s">
        <v>288</v>
      </c>
      <c r="I88" s="74">
        <v>2</v>
      </c>
      <c r="J88" s="75">
        <v>1197.48</v>
      </c>
      <c r="K88" s="75">
        <f t="shared" si="1"/>
        <v>2394.96</v>
      </c>
      <c r="L88" s="76" t="s">
        <v>298</v>
      </c>
      <c r="M88" s="73" t="s">
        <v>290</v>
      </c>
      <c r="N88" s="76" t="s">
        <v>299</v>
      </c>
      <c r="O88" s="77" t="s">
        <v>299</v>
      </c>
      <c r="P88" s="78">
        <v>45444</v>
      </c>
      <c r="Q88" s="74" t="s">
        <v>292</v>
      </c>
      <c r="R88" s="74" t="s">
        <v>293</v>
      </c>
      <c r="S88" s="74"/>
      <c r="T88" s="74"/>
      <c r="U88" s="74"/>
    </row>
    <row r="89" spans="1:21" x14ac:dyDescent="0.25">
      <c r="A89" s="73" t="s">
        <v>531</v>
      </c>
      <c r="B89" s="73" t="s">
        <v>532</v>
      </c>
      <c r="C89" s="73" t="s">
        <v>285</v>
      </c>
      <c r="D89" s="73" t="s">
        <v>286</v>
      </c>
      <c r="E89" s="74">
        <v>5</v>
      </c>
      <c r="F89" s="73" t="s">
        <v>287</v>
      </c>
      <c r="G89" s="74">
        <v>500</v>
      </c>
      <c r="H89" s="73" t="s">
        <v>288</v>
      </c>
      <c r="I89" s="74">
        <v>57</v>
      </c>
      <c r="J89" s="75">
        <v>73.03</v>
      </c>
      <c r="K89" s="75">
        <f t="shared" si="1"/>
        <v>4162.71</v>
      </c>
      <c r="L89" s="76" t="s">
        <v>298</v>
      </c>
      <c r="M89" s="73" t="s">
        <v>290</v>
      </c>
      <c r="N89" s="76" t="s">
        <v>299</v>
      </c>
      <c r="O89" s="77" t="s">
        <v>299</v>
      </c>
      <c r="P89" s="78">
        <v>45444</v>
      </c>
      <c r="Q89" s="74" t="s">
        <v>292</v>
      </c>
      <c r="R89" s="74" t="s">
        <v>293</v>
      </c>
      <c r="S89" s="74"/>
      <c r="T89" s="74"/>
      <c r="U89" s="74"/>
    </row>
    <row r="90" spans="1:21" x14ac:dyDescent="0.25">
      <c r="A90" s="73" t="s">
        <v>533</v>
      </c>
      <c r="B90" s="73" t="s">
        <v>534</v>
      </c>
      <c r="C90" s="73" t="s">
        <v>285</v>
      </c>
      <c r="D90" s="73" t="s">
        <v>392</v>
      </c>
      <c r="E90" s="74">
        <v>22.5</v>
      </c>
      <c r="F90" s="73" t="s">
        <v>385</v>
      </c>
      <c r="G90" s="74">
        <v>200</v>
      </c>
      <c r="H90" s="73" t="s">
        <v>535</v>
      </c>
      <c r="I90" s="74">
        <v>5</v>
      </c>
      <c r="J90" s="75">
        <v>282.36</v>
      </c>
      <c r="K90" s="75">
        <f t="shared" si="1"/>
        <v>1411.8000000000002</v>
      </c>
      <c r="L90" s="76" t="s">
        <v>298</v>
      </c>
      <c r="M90" s="73" t="s">
        <v>290</v>
      </c>
      <c r="N90" s="76" t="s">
        <v>299</v>
      </c>
      <c r="O90" s="77" t="s">
        <v>299</v>
      </c>
      <c r="P90" s="78">
        <v>45444</v>
      </c>
      <c r="Q90" s="74" t="s">
        <v>292</v>
      </c>
      <c r="R90" s="74" t="s">
        <v>293</v>
      </c>
      <c r="S90" s="74"/>
      <c r="T90" s="74"/>
      <c r="U90" s="74"/>
    </row>
    <row r="91" spans="1:21" x14ac:dyDescent="0.25">
      <c r="A91" s="73" t="s">
        <v>536</v>
      </c>
      <c r="B91" s="73" t="s">
        <v>537</v>
      </c>
      <c r="C91" s="73" t="s">
        <v>285</v>
      </c>
      <c r="D91" s="73" t="s">
        <v>445</v>
      </c>
      <c r="E91" s="74">
        <v>10</v>
      </c>
      <c r="F91" s="73" t="s">
        <v>538</v>
      </c>
      <c r="G91" s="74">
        <v>4</v>
      </c>
      <c r="H91" s="73" t="s">
        <v>539</v>
      </c>
      <c r="I91" s="74">
        <v>89</v>
      </c>
      <c r="J91" s="75">
        <v>456.6</v>
      </c>
      <c r="K91" s="75">
        <f t="shared" si="1"/>
        <v>40637.4</v>
      </c>
      <c r="L91" s="76" t="s">
        <v>298</v>
      </c>
      <c r="M91" s="73" t="s">
        <v>290</v>
      </c>
      <c r="N91" s="76" t="s">
        <v>299</v>
      </c>
      <c r="O91" s="77" t="s">
        <v>299</v>
      </c>
      <c r="P91" s="78">
        <v>45444</v>
      </c>
      <c r="Q91" s="74" t="s">
        <v>292</v>
      </c>
      <c r="R91" s="74" t="s">
        <v>293</v>
      </c>
      <c r="S91" s="74"/>
      <c r="T91" s="74"/>
      <c r="U91" s="74"/>
    </row>
    <row r="92" spans="1:21" x14ac:dyDescent="0.25">
      <c r="A92" s="73" t="s">
        <v>540</v>
      </c>
      <c r="B92" s="73" t="s">
        <v>541</v>
      </c>
      <c r="C92" s="73" t="s">
        <v>285</v>
      </c>
      <c r="D92" s="73" t="s">
        <v>445</v>
      </c>
      <c r="E92" s="74">
        <v>10</v>
      </c>
      <c r="F92" s="73" t="s">
        <v>542</v>
      </c>
      <c r="G92" s="74">
        <v>2</v>
      </c>
      <c r="H92" s="73" t="s">
        <v>543</v>
      </c>
      <c r="I92" s="74">
        <v>26</v>
      </c>
      <c r="J92" s="75">
        <v>242.43</v>
      </c>
      <c r="K92" s="75">
        <f t="shared" si="1"/>
        <v>6303.18</v>
      </c>
      <c r="L92" s="76" t="s">
        <v>298</v>
      </c>
      <c r="M92" s="73" t="s">
        <v>290</v>
      </c>
      <c r="N92" s="76" t="s">
        <v>299</v>
      </c>
      <c r="O92" s="77" t="s">
        <v>299</v>
      </c>
      <c r="P92" s="78">
        <v>45444</v>
      </c>
      <c r="Q92" s="74" t="s">
        <v>292</v>
      </c>
      <c r="R92" s="74" t="s">
        <v>293</v>
      </c>
      <c r="S92" s="74"/>
      <c r="T92" s="74"/>
      <c r="U92" s="74"/>
    </row>
    <row r="93" spans="1:21" x14ac:dyDescent="0.25">
      <c r="A93" s="73" t="s">
        <v>544</v>
      </c>
      <c r="B93" s="73" t="s">
        <v>545</v>
      </c>
      <c r="C93" s="73" t="s">
        <v>285</v>
      </c>
      <c r="D93" s="73" t="s">
        <v>286</v>
      </c>
      <c r="E93" s="74">
        <v>30</v>
      </c>
      <c r="F93" s="73" t="s">
        <v>287</v>
      </c>
      <c r="G93" s="74">
        <v>10</v>
      </c>
      <c r="H93" s="73" t="s">
        <v>288</v>
      </c>
      <c r="I93" s="74">
        <v>35</v>
      </c>
      <c r="J93" s="75">
        <v>646.29999999999995</v>
      </c>
      <c r="K93" s="75">
        <f t="shared" si="1"/>
        <v>22620.5</v>
      </c>
      <c r="L93" s="76" t="s">
        <v>349</v>
      </c>
      <c r="M93" s="73" t="s">
        <v>290</v>
      </c>
      <c r="N93" s="76" t="s">
        <v>350</v>
      </c>
      <c r="O93" s="77" t="s">
        <v>350</v>
      </c>
      <c r="P93" s="78">
        <v>45444</v>
      </c>
      <c r="Q93" s="74" t="s">
        <v>292</v>
      </c>
      <c r="R93" s="74" t="s">
        <v>293</v>
      </c>
      <c r="S93" s="74"/>
      <c r="T93" s="74"/>
      <c r="U93" s="74"/>
    </row>
    <row r="94" spans="1:21" x14ac:dyDescent="0.25">
      <c r="A94" s="73" t="s">
        <v>546</v>
      </c>
      <c r="B94" s="73" t="s">
        <v>547</v>
      </c>
      <c r="C94" s="73" t="s">
        <v>285</v>
      </c>
      <c r="D94" s="73" t="s">
        <v>548</v>
      </c>
      <c r="E94" s="74">
        <v>120</v>
      </c>
      <c r="F94" s="73" t="s">
        <v>318</v>
      </c>
      <c r="G94" s="74">
        <v>100</v>
      </c>
      <c r="H94" s="73" t="s">
        <v>549</v>
      </c>
      <c r="I94" s="74">
        <v>2</v>
      </c>
      <c r="J94" s="75">
        <v>655.56</v>
      </c>
      <c r="K94" s="75">
        <f t="shared" si="1"/>
        <v>1311.12</v>
      </c>
      <c r="L94" s="76" t="s">
        <v>298</v>
      </c>
      <c r="M94" s="73" t="s">
        <v>290</v>
      </c>
      <c r="N94" s="76" t="s">
        <v>299</v>
      </c>
      <c r="O94" s="77" t="s">
        <v>299</v>
      </c>
      <c r="P94" s="78">
        <v>45444</v>
      </c>
      <c r="Q94" s="74" t="s">
        <v>292</v>
      </c>
      <c r="R94" s="74" t="s">
        <v>293</v>
      </c>
      <c r="S94" s="74"/>
      <c r="T94" s="74"/>
      <c r="U94" s="74"/>
    </row>
    <row r="95" spans="1:21" x14ac:dyDescent="0.25">
      <c r="A95" s="73" t="s">
        <v>550</v>
      </c>
      <c r="B95" s="73" t="s">
        <v>551</v>
      </c>
      <c r="C95" s="73" t="s">
        <v>285</v>
      </c>
      <c r="D95" s="73" t="s">
        <v>552</v>
      </c>
      <c r="E95" s="74">
        <v>120</v>
      </c>
      <c r="F95" s="73" t="s">
        <v>553</v>
      </c>
      <c r="G95" s="74">
        <v>100</v>
      </c>
      <c r="H95" s="73" t="s">
        <v>554</v>
      </c>
      <c r="I95" s="74">
        <v>7</v>
      </c>
      <c r="J95" s="75">
        <v>804</v>
      </c>
      <c r="K95" s="75">
        <f t="shared" si="1"/>
        <v>5628</v>
      </c>
      <c r="L95" s="76" t="s">
        <v>298</v>
      </c>
      <c r="M95" s="73" t="s">
        <v>290</v>
      </c>
      <c r="N95" s="76" t="s">
        <v>299</v>
      </c>
      <c r="O95" s="77" t="s">
        <v>299</v>
      </c>
      <c r="P95" s="78">
        <v>45444</v>
      </c>
      <c r="Q95" s="74" t="s">
        <v>292</v>
      </c>
      <c r="R95" s="74" t="s">
        <v>293</v>
      </c>
      <c r="S95" s="74"/>
      <c r="T95" s="74"/>
      <c r="U95" s="74"/>
    </row>
    <row r="96" spans="1:21" x14ac:dyDescent="0.25">
      <c r="A96" s="73" t="s">
        <v>555</v>
      </c>
      <c r="B96" s="73" t="s">
        <v>556</v>
      </c>
      <c r="C96" s="73" t="s">
        <v>285</v>
      </c>
      <c r="D96" s="73" t="s">
        <v>548</v>
      </c>
      <c r="E96" s="74">
        <v>120</v>
      </c>
      <c r="F96" s="73" t="s">
        <v>318</v>
      </c>
      <c r="G96" s="74">
        <v>100</v>
      </c>
      <c r="H96" s="73" t="s">
        <v>557</v>
      </c>
      <c r="I96" s="74">
        <v>30</v>
      </c>
      <c r="J96" s="75">
        <v>421</v>
      </c>
      <c r="K96" s="75">
        <f t="shared" si="1"/>
        <v>12630</v>
      </c>
      <c r="L96" s="76" t="s">
        <v>298</v>
      </c>
      <c r="M96" s="73" t="s">
        <v>290</v>
      </c>
      <c r="N96" s="76" t="s">
        <v>299</v>
      </c>
      <c r="O96" s="77" t="s">
        <v>299</v>
      </c>
      <c r="P96" s="78">
        <v>45444</v>
      </c>
      <c r="Q96" s="74" t="s">
        <v>292</v>
      </c>
      <c r="R96" s="74" t="s">
        <v>293</v>
      </c>
      <c r="S96" s="74"/>
      <c r="T96" s="74"/>
      <c r="U96" s="74"/>
    </row>
    <row r="97" spans="1:21" x14ac:dyDescent="0.25">
      <c r="A97" s="73" t="s">
        <v>558</v>
      </c>
      <c r="B97" s="73" t="s">
        <v>559</v>
      </c>
      <c r="C97" s="73" t="s">
        <v>440</v>
      </c>
      <c r="D97" s="73" t="s">
        <v>509</v>
      </c>
      <c r="E97" s="74">
        <v>360</v>
      </c>
      <c r="F97" s="73" t="s">
        <v>385</v>
      </c>
      <c r="G97" s="74">
        <v>0</v>
      </c>
      <c r="H97" s="73" t="s">
        <v>560</v>
      </c>
      <c r="I97" s="74">
        <v>109</v>
      </c>
      <c r="J97" s="75">
        <v>58.38</v>
      </c>
      <c r="K97" s="75">
        <f t="shared" si="1"/>
        <v>6363.42</v>
      </c>
      <c r="L97" s="76" t="s">
        <v>298</v>
      </c>
      <c r="M97" s="73" t="s">
        <v>290</v>
      </c>
      <c r="N97" s="76" t="s">
        <v>299</v>
      </c>
      <c r="O97" s="77" t="s">
        <v>299</v>
      </c>
      <c r="P97" s="78">
        <v>45444</v>
      </c>
      <c r="Q97" s="74" t="s">
        <v>292</v>
      </c>
      <c r="R97" s="74" t="s">
        <v>293</v>
      </c>
      <c r="S97" s="74"/>
      <c r="T97" s="74"/>
      <c r="U97" s="74"/>
    </row>
    <row r="98" spans="1:21" x14ac:dyDescent="0.25">
      <c r="A98" s="73" t="s">
        <v>561</v>
      </c>
      <c r="B98" s="73" t="s">
        <v>562</v>
      </c>
      <c r="C98" s="73" t="s">
        <v>285</v>
      </c>
      <c r="D98" s="73" t="s">
        <v>286</v>
      </c>
      <c r="E98" s="74">
        <v>30</v>
      </c>
      <c r="F98" s="73" t="s">
        <v>287</v>
      </c>
      <c r="G98" s="74">
        <v>24</v>
      </c>
      <c r="H98" s="73" t="s">
        <v>288</v>
      </c>
      <c r="I98" s="74">
        <v>32</v>
      </c>
      <c r="J98" s="75">
        <v>104.21</v>
      </c>
      <c r="K98" s="75">
        <f t="shared" si="1"/>
        <v>3334.72</v>
      </c>
      <c r="L98" s="76" t="s">
        <v>298</v>
      </c>
      <c r="M98" s="73" t="s">
        <v>290</v>
      </c>
      <c r="N98" s="76" t="s">
        <v>299</v>
      </c>
      <c r="O98" s="77" t="s">
        <v>299</v>
      </c>
      <c r="P98" s="78">
        <v>45444</v>
      </c>
      <c r="Q98" s="74" t="s">
        <v>292</v>
      </c>
      <c r="R98" s="74" t="s">
        <v>293</v>
      </c>
      <c r="S98" s="74"/>
      <c r="T98" s="74"/>
      <c r="U98" s="74"/>
    </row>
    <row r="99" spans="1:21" x14ac:dyDescent="0.25">
      <c r="A99" s="73" t="s">
        <v>563</v>
      </c>
      <c r="B99" s="73" t="s">
        <v>564</v>
      </c>
      <c r="C99" s="73" t="s">
        <v>285</v>
      </c>
      <c r="D99" s="73" t="s">
        <v>286</v>
      </c>
      <c r="E99" s="74">
        <v>20</v>
      </c>
      <c r="F99" s="73" t="s">
        <v>302</v>
      </c>
      <c r="G99" s="74">
        <v>16</v>
      </c>
      <c r="H99" s="73" t="s">
        <v>288</v>
      </c>
      <c r="I99" s="74">
        <v>17</v>
      </c>
      <c r="J99" s="75">
        <v>314.31</v>
      </c>
      <c r="K99" s="75">
        <f t="shared" si="1"/>
        <v>5343.27</v>
      </c>
      <c r="L99" s="76" t="s">
        <v>298</v>
      </c>
      <c r="M99" s="73" t="s">
        <v>290</v>
      </c>
      <c r="N99" s="76" t="s">
        <v>299</v>
      </c>
      <c r="O99" s="77" t="s">
        <v>299</v>
      </c>
      <c r="P99" s="78">
        <v>45444</v>
      </c>
      <c r="Q99" s="74" t="s">
        <v>292</v>
      </c>
      <c r="R99" s="74" t="s">
        <v>293</v>
      </c>
      <c r="S99" s="74"/>
      <c r="T99" s="74"/>
      <c r="U99" s="74"/>
    </row>
    <row r="100" spans="1:21" x14ac:dyDescent="0.25">
      <c r="A100" s="73" t="s">
        <v>565</v>
      </c>
      <c r="B100" s="73" t="s">
        <v>564</v>
      </c>
      <c r="C100" s="73" t="s">
        <v>285</v>
      </c>
      <c r="D100" s="73" t="s">
        <v>286</v>
      </c>
      <c r="E100" s="74">
        <v>30</v>
      </c>
      <c r="F100" s="73" t="s">
        <v>302</v>
      </c>
      <c r="G100" s="74">
        <v>24</v>
      </c>
      <c r="H100" s="73" t="s">
        <v>288</v>
      </c>
      <c r="I100" s="74">
        <v>12</v>
      </c>
      <c r="J100" s="75">
        <v>521.67999999999995</v>
      </c>
      <c r="K100" s="75">
        <f t="shared" si="1"/>
        <v>6260.16</v>
      </c>
      <c r="L100" s="76" t="s">
        <v>298</v>
      </c>
      <c r="M100" s="73" t="s">
        <v>290</v>
      </c>
      <c r="N100" s="76" t="s">
        <v>299</v>
      </c>
      <c r="O100" s="77" t="s">
        <v>299</v>
      </c>
      <c r="P100" s="78">
        <v>45444</v>
      </c>
      <c r="Q100" s="74" t="s">
        <v>292</v>
      </c>
      <c r="R100" s="74" t="s">
        <v>293</v>
      </c>
      <c r="S100" s="74"/>
      <c r="T100" s="74"/>
      <c r="U100" s="74"/>
    </row>
    <row r="101" spans="1:21" x14ac:dyDescent="0.25">
      <c r="A101" s="73" t="s">
        <v>566</v>
      </c>
      <c r="B101" s="73" t="s">
        <v>567</v>
      </c>
      <c r="C101" s="73" t="s">
        <v>285</v>
      </c>
      <c r="D101" s="73" t="s">
        <v>568</v>
      </c>
      <c r="E101" s="74">
        <v>30</v>
      </c>
      <c r="F101" s="73" t="s">
        <v>569</v>
      </c>
      <c r="G101" s="74">
        <v>48</v>
      </c>
      <c r="H101" s="73" t="s">
        <v>288</v>
      </c>
      <c r="I101" s="74">
        <v>11</v>
      </c>
      <c r="J101" s="75">
        <v>814</v>
      </c>
      <c r="K101" s="75">
        <f t="shared" si="1"/>
        <v>8954</v>
      </c>
      <c r="L101" s="76" t="s">
        <v>298</v>
      </c>
      <c r="M101" s="73" t="s">
        <v>290</v>
      </c>
      <c r="N101" s="76" t="s">
        <v>299</v>
      </c>
      <c r="O101" s="77" t="s">
        <v>299</v>
      </c>
      <c r="P101" s="78">
        <v>45444</v>
      </c>
      <c r="Q101" s="74" t="s">
        <v>292</v>
      </c>
      <c r="R101" s="74" t="s">
        <v>293</v>
      </c>
      <c r="S101" s="74"/>
      <c r="T101" s="74"/>
      <c r="U101" s="74"/>
    </row>
    <row r="102" spans="1:21" x14ac:dyDescent="0.25">
      <c r="A102" s="73" t="s">
        <v>570</v>
      </c>
      <c r="B102" s="73" t="s">
        <v>571</v>
      </c>
      <c r="C102" s="73" t="s">
        <v>285</v>
      </c>
      <c r="D102" s="73" t="s">
        <v>317</v>
      </c>
      <c r="E102" s="74">
        <v>90</v>
      </c>
      <c r="F102" s="73" t="s">
        <v>318</v>
      </c>
      <c r="G102" s="74">
        <v>50</v>
      </c>
      <c r="H102" s="73" t="s">
        <v>572</v>
      </c>
      <c r="I102" s="74">
        <v>50</v>
      </c>
      <c r="J102" s="75">
        <v>29.2</v>
      </c>
      <c r="K102" s="75">
        <f t="shared" si="1"/>
        <v>1460</v>
      </c>
      <c r="L102" s="76" t="s">
        <v>298</v>
      </c>
      <c r="M102" s="73" t="s">
        <v>290</v>
      </c>
      <c r="N102" s="76" t="s">
        <v>299</v>
      </c>
      <c r="O102" s="77" t="s">
        <v>299</v>
      </c>
      <c r="P102" s="78">
        <v>45444</v>
      </c>
      <c r="Q102" s="74" t="s">
        <v>292</v>
      </c>
      <c r="R102" s="74" t="s">
        <v>293</v>
      </c>
      <c r="S102" s="74"/>
      <c r="T102" s="74"/>
      <c r="U102" s="74"/>
    </row>
    <row r="103" spans="1:21" x14ac:dyDescent="0.25">
      <c r="A103" s="73" t="s">
        <v>573</v>
      </c>
      <c r="B103" s="73" t="s">
        <v>574</v>
      </c>
      <c r="C103" s="73" t="s">
        <v>285</v>
      </c>
      <c r="D103" s="73" t="s">
        <v>445</v>
      </c>
      <c r="E103" s="74">
        <v>1</v>
      </c>
      <c r="F103" s="73" t="s">
        <v>575</v>
      </c>
      <c r="G103" s="74">
        <v>8</v>
      </c>
      <c r="H103" s="73" t="s">
        <v>576</v>
      </c>
      <c r="I103" s="74">
        <v>2</v>
      </c>
      <c r="J103" s="75">
        <v>37.9</v>
      </c>
      <c r="K103" s="75">
        <f t="shared" si="1"/>
        <v>75.8</v>
      </c>
      <c r="L103" s="76" t="s">
        <v>298</v>
      </c>
      <c r="M103" s="73" t="s">
        <v>290</v>
      </c>
      <c r="N103" s="76" t="s">
        <v>299</v>
      </c>
      <c r="O103" s="77" t="s">
        <v>299</v>
      </c>
      <c r="P103" s="78">
        <v>45444</v>
      </c>
      <c r="Q103" s="74" t="s">
        <v>292</v>
      </c>
      <c r="R103" s="74" t="s">
        <v>293</v>
      </c>
      <c r="S103" s="74"/>
      <c r="T103" s="74"/>
      <c r="U103" s="74"/>
    </row>
    <row r="104" spans="1:21" x14ac:dyDescent="0.25">
      <c r="A104" s="73" t="s">
        <v>577</v>
      </c>
      <c r="B104" s="73" t="s">
        <v>578</v>
      </c>
      <c r="C104" s="73" t="s">
        <v>285</v>
      </c>
      <c r="D104" s="73" t="s">
        <v>286</v>
      </c>
      <c r="E104" s="74">
        <v>30</v>
      </c>
      <c r="F104" s="73" t="s">
        <v>302</v>
      </c>
      <c r="G104" s="74">
        <v>200</v>
      </c>
      <c r="H104" s="73" t="s">
        <v>288</v>
      </c>
      <c r="I104" s="74">
        <v>74</v>
      </c>
      <c r="J104" s="75">
        <v>36.92</v>
      </c>
      <c r="K104" s="75">
        <f t="shared" si="1"/>
        <v>2732.08</v>
      </c>
      <c r="L104" s="76" t="s">
        <v>298</v>
      </c>
      <c r="M104" s="73" t="s">
        <v>290</v>
      </c>
      <c r="N104" s="76" t="s">
        <v>299</v>
      </c>
      <c r="O104" s="77" t="s">
        <v>299</v>
      </c>
      <c r="P104" s="78">
        <v>45444</v>
      </c>
      <c r="Q104" s="74" t="s">
        <v>292</v>
      </c>
      <c r="R104" s="74" t="s">
        <v>293</v>
      </c>
      <c r="S104" s="74"/>
      <c r="T104" s="74"/>
      <c r="U104" s="74"/>
    </row>
    <row r="105" spans="1:21" x14ac:dyDescent="0.25">
      <c r="A105" s="73" t="s">
        <v>579</v>
      </c>
      <c r="B105" s="73" t="s">
        <v>580</v>
      </c>
      <c r="C105" s="73" t="s">
        <v>285</v>
      </c>
      <c r="D105" s="73" t="s">
        <v>286</v>
      </c>
      <c r="E105" s="74">
        <v>28</v>
      </c>
      <c r="F105" s="73" t="s">
        <v>287</v>
      </c>
      <c r="G105" s="74">
        <v>50</v>
      </c>
      <c r="H105" s="73" t="s">
        <v>288</v>
      </c>
      <c r="I105" s="74">
        <v>19</v>
      </c>
      <c r="J105" s="75">
        <v>430</v>
      </c>
      <c r="K105" s="75">
        <f t="shared" si="1"/>
        <v>8170</v>
      </c>
      <c r="L105" s="76" t="s">
        <v>581</v>
      </c>
      <c r="M105" s="73" t="s">
        <v>290</v>
      </c>
      <c r="N105" s="76" t="s">
        <v>582</v>
      </c>
      <c r="O105" s="77" t="s">
        <v>582</v>
      </c>
      <c r="P105" s="78">
        <v>45444</v>
      </c>
      <c r="Q105" s="74" t="s">
        <v>292</v>
      </c>
      <c r="R105" s="74" t="s">
        <v>293</v>
      </c>
      <c r="S105" s="74"/>
      <c r="T105" s="74"/>
      <c r="U105" s="74"/>
    </row>
    <row r="106" spans="1:21" x14ac:dyDescent="0.25">
      <c r="A106" s="73" t="s">
        <v>583</v>
      </c>
      <c r="B106" s="73" t="s">
        <v>584</v>
      </c>
      <c r="C106" s="73" t="s">
        <v>285</v>
      </c>
      <c r="D106" s="73" t="s">
        <v>286</v>
      </c>
      <c r="E106" s="74">
        <v>20</v>
      </c>
      <c r="F106" s="73" t="s">
        <v>302</v>
      </c>
      <c r="G106" s="74">
        <v>20</v>
      </c>
      <c r="H106" s="73" t="s">
        <v>288</v>
      </c>
      <c r="I106" s="74">
        <v>40</v>
      </c>
      <c r="J106" s="75">
        <v>343.49</v>
      </c>
      <c r="K106" s="75">
        <f t="shared" si="1"/>
        <v>13739.6</v>
      </c>
      <c r="L106" s="76" t="s">
        <v>298</v>
      </c>
      <c r="M106" s="73" t="s">
        <v>290</v>
      </c>
      <c r="N106" s="76" t="s">
        <v>299</v>
      </c>
      <c r="O106" s="77" t="s">
        <v>299</v>
      </c>
      <c r="P106" s="78">
        <v>45444</v>
      </c>
      <c r="Q106" s="74" t="s">
        <v>292</v>
      </c>
      <c r="R106" s="74" t="s">
        <v>293</v>
      </c>
      <c r="S106" s="74"/>
      <c r="T106" s="74"/>
      <c r="U106" s="74"/>
    </row>
    <row r="107" spans="1:21" x14ac:dyDescent="0.25">
      <c r="A107" s="73" t="s">
        <v>585</v>
      </c>
      <c r="B107" s="73" t="s">
        <v>586</v>
      </c>
      <c r="C107" s="73" t="s">
        <v>285</v>
      </c>
      <c r="D107" s="73" t="s">
        <v>509</v>
      </c>
      <c r="E107" s="74">
        <v>60</v>
      </c>
      <c r="F107" s="73" t="s">
        <v>587</v>
      </c>
      <c r="G107" s="74">
        <v>0</v>
      </c>
      <c r="H107" s="73" t="s">
        <v>588</v>
      </c>
      <c r="I107" s="74">
        <v>7</v>
      </c>
      <c r="J107" s="75">
        <v>715.83</v>
      </c>
      <c r="K107" s="75">
        <f t="shared" si="1"/>
        <v>5010.8100000000004</v>
      </c>
      <c r="L107" s="76" t="s">
        <v>298</v>
      </c>
      <c r="M107" s="73" t="s">
        <v>290</v>
      </c>
      <c r="N107" s="76" t="s">
        <v>299</v>
      </c>
      <c r="O107" s="77" t="s">
        <v>299</v>
      </c>
      <c r="P107" s="78">
        <v>45444</v>
      </c>
      <c r="Q107" s="74" t="s">
        <v>292</v>
      </c>
      <c r="R107" s="74" t="s">
        <v>293</v>
      </c>
      <c r="S107" s="74"/>
      <c r="T107" s="74"/>
      <c r="U107" s="74"/>
    </row>
    <row r="108" spans="1:21" x14ac:dyDescent="0.25">
      <c r="A108" s="73" t="s">
        <v>589</v>
      </c>
      <c r="B108" s="73" t="s">
        <v>590</v>
      </c>
      <c r="C108" s="73" t="s">
        <v>285</v>
      </c>
      <c r="D108" s="73" t="s">
        <v>286</v>
      </c>
      <c r="E108" s="74">
        <v>30</v>
      </c>
      <c r="F108" s="73" t="s">
        <v>302</v>
      </c>
      <c r="G108" s="74">
        <v>2</v>
      </c>
      <c r="H108" s="73" t="s">
        <v>288</v>
      </c>
      <c r="I108" s="74">
        <v>21</v>
      </c>
      <c r="J108" s="75">
        <v>87.8</v>
      </c>
      <c r="K108" s="75">
        <f t="shared" si="1"/>
        <v>1843.8</v>
      </c>
      <c r="L108" s="76" t="s">
        <v>298</v>
      </c>
      <c r="M108" s="73" t="s">
        <v>290</v>
      </c>
      <c r="N108" s="76" t="s">
        <v>299</v>
      </c>
      <c r="O108" s="77" t="s">
        <v>299</v>
      </c>
      <c r="P108" s="78">
        <v>45444</v>
      </c>
      <c r="Q108" s="74" t="s">
        <v>292</v>
      </c>
      <c r="R108" s="74" t="s">
        <v>293</v>
      </c>
      <c r="S108" s="74"/>
      <c r="T108" s="74"/>
      <c r="U108" s="74"/>
    </row>
    <row r="109" spans="1:21" x14ac:dyDescent="0.25">
      <c r="A109" s="73" t="s">
        <v>591</v>
      </c>
      <c r="B109" s="73" t="s">
        <v>592</v>
      </c>
      <c r="C109" s="73" t="s">
        <v>285</v>
      </c>
      <c r="D109" s="73" t="s">
        <v>286</v>
      </c>
      <c r="E109" s="74">
        <v>30</v>
      </c>
      <c r="F109" s="73" t="s">
        <v>302</v>
      </c>
      <c r="G109" s="74">
        <v>5</v>
      </c>
      <c r="H109" s="73" t="s">
        <v>288</v>
      </c>
      <c r="I109" s="74">
        <v>48</v>
      </c>
      <c r="J109" s="75">
        <v>162</v>
      </c>
      <c r="K109" s="75">
        <f t="shared" si="1"/>
        <v>7776</v>
      </c>
      <c r="L109" s="76" t="s">
        <v>298</v>
      </c>
      <c r="M109" s="73" t="s">
        <v>290</v>
      </c>
      <c r="N109" s="76" t="s">
        <v>299</v>
      </c>
      <c r="O109" s="77" t="s">
        <v>299</v>
      </c>
      <c r="P109" s="78">
        <v>45444</v>
      </c>
      <c r="Q109" s="74" t="s">
        <v>292</v>
      </c>
      <c r="R109" s="74" t="s">
        <v>293</v>
      </c>
      <c r="S109" s="74"/>
      <c r="T109" s="74"/>
      <c r="U109" s="74"/>
    </row>
    <row r="110" spans="1:21" x14ac:dyDescent="0.25">
      <c r="A110" s="73" t="s">
        <v>593</v>
      </c>
      <c r="B110" s="73" t="s">
        <v>592</v>
      </c>
      <c r="C110" s="73" t="s">
        <v>285</v>
      </c>
      <c r="D110" s="73" t="s">
        <v>286</v>
      </c>
      <c r="E110" s="74">
        <v>30</v>
      </c>
      <c r="F110" s="73" t="s">
        <v>302</v>
      </c>
      <c r="G110" s="74">
        <v>2</v>
      </c>
      <c r="H110" s="73" t="s">
        <v>409</v>
      </c>
      <c r="I110" s="74">
        <v>135</v>
      </c>
      <c r="J110" s="75">
        <v>158</v>
      </c>
      <c r="K110" s="75">
        <f t="shared" si="1"/>
        <v>21330</v>
      </c>
      <c r="L110" s="76" t="s">
        <v>298</v>
      </c>
      <c r="M110" s="73" t="s">
        <v>290</v>
      </c>
      <c r="N110" s="76" t="s">
        <v>299</v>
      </c>
      <c r="O110" s="77" t="s">
        <v>299</v>
      </c>
      <c r="P110" s="78">
        <v>45444</v>
      </c>
      <c r="Q110" s="74" t="s">
        <v>292</v>
      </c>
      <c r="R110" s="74" t="s">
        <v>293</v>
      </c>
      <c r="S110" s="74"/>
      <c r="T110" s="74"/>
      <c r="U110" s="74"/>
    </row>
    <row r="111" spans="1:21" x14ac:dyDescent="0.25">
      <c r="A111" s="73" t="s">
        <v>594</v>
      </c>
      <c r="B111" s="73" t="s">
        <v>595</v>
      </c>
      <c r="C111" s="73" t="s">
        <v>285</v>
      </c>
      <c r="D111" s="73" t="s">
        <v>286</v>
      </c>
      <c r="E111" s="74">
        <v>30</v>
      </c>
      <c r="F111" s="73" t="s">
        <v>302</v>
      </c>
      <c r="G111" s="74">
        <v>3</v>
      </c>
      <c r="H111" s="73" t="s">
        <v>288</v>
      </c>
      <c r="I111" s="74">
        <v>2</v>
      </c>
      <c r="J111" s="75">
        <v>449.02</v>
      </c>
      <c r="K111" s="75">
        <f t="shared" si="1"/>
        <v>898.04</v>
      </c>
      <c r="L111" s="76" t="s">
        <v>298</v>
      </c>
      <c r="M111" s="73" t="s">
        <v>290</v>
      </c>
      <c r="N111" s="76" t="s">
        <v>299</v>
      </c>
      <c r="O111" s="77" t="s">
        <v>299</v>
      </c>
      <c r="P111" s="78">
        <v>45444</v>
      </c>
      <c r="Q111" s="74" t="s">
        <v>292</v>
      </c>
      <c r="R111" s="74" t="s">
        <v>293</v>
      </c>
      <c r="S111" s="74"/>
      <c r="T111" s="74"/>
      <c r="U111" s="74"/>
    </row>
    <row r="112" spans="1:21" x14ac:dyDescent="0.25">
      <c r="A112" s="73" t="s">
        <v>596</v>
      </c>
      <c r="B112" s="73" t="s">
        <v>597</v>
      </c>
      <c r="C112" s="73" t="s">
        <v>285</v>
      </c>
      <c r="D112" s="73" t="s">
        <v>445</v>
      </c>
      <c r="E112" s="74">
        <v>10</v>
      </c>
      <c r="F112" s="73" t="s">
        <v>598</v>
      </c>
      <c r="G112" s="74">
        <v>0</v>
      </c>
      <c r="H112" s="73" t="s">
        <v>599</v>
      </c>
      <c r="I112" s="74">
        <v>14</v>
      </c>
      <c r="J112" s="75">
        <v>629.34</v>
      </c>
      <c r="K112" s="75">
        <f t="shared" si="1"/>
        <v>8810.76</v>
      </c>
      <c r="L112" s="76" t="s">
        <v>298</v>
      </c>
      <c r="M112" s="73" t="s">
        <v>290</v>
      </c>
      <c r="N112" s="76" t="s">
        <v>299</v>
      </c>
      <c r="O112" s="77" t="s">
        <v>299</v>
      </c>
      <c r="P112" s="78">
        <v>45444</v>
      </c>
      <c r="Q112" s="74" t="s">
        <v>292</v>
      </c>
      <c r="R112" s="74" t="s">
        <v>293</v>
      </c>
      <c r="S112" s="74"/>
      <c r="T112" s="74"/>
      <c r="U112" s="74"/>
    </row>
    <row r="113" spans="1:21" x14ac:dyDescent="0.25">
      <c r="A113" s="73" t="s">
        <v>600</v>
      </c>
      <c r="B113" s="73" t="s">
        <v>601</v>
      </c>
      <c r="C113" s="73" t="s">
        <v>285</v>
      </c>
      <c r="D113" s="73" t="s">
        <v>286</v>
      </c>
      <c r="E113" s="74">
        <v>30</v>
      </c>
      <c r="F113" s="73" t="s">
        <v>302</v>
      </c>
      <c r="G113" s="74">
        <v>40</v>
      </c>
      <c r="H113" s="73" t="s">
        <v>288</v>
      </c>
      <c r="I113" s="74">
        <v>17</v>
      </c>
      <c r="J113" s="75">
        <v>278.5</v>
      </c>
      <c r="K113" s="75">
        <f t="shared" si="1"/>
        <v>4734.5</v>
      </c>
      <c r="L113" s="76" t="s">
        <v>298</v>
      </c>
      <c r="M113" s="73" t="s">
        <v>290</v>
      </c>
      <c r="N113" s="76" t="s">
        <v>299</v>
      </c>
      <c r="O113" s="77" t="s">
        <v>299</v>
      </c>
      <c r="P113" s="78">
        <v>45444</v>
      </c>
      <c r="Q113" s="74" t="s">
        <v>292</v>
      </c>
      <c r="R113" s="74" t="s">
        <v>293</v>
      </c>
      <c r="S113" s="74"/>
      <c r="T113" s="74"/>
      <c r="U113" s="74"/>
    </row>
    <row r="114" spans="1:21" x14ac:dyDescent="0.25">
      <c r="A114" s="73" t="s">
        <v>602</v>
      </c>
      <c r="B114" s="73" t="s">
        <v>603</v>
      </c>
      <c r="C114" s="73" t="s">
        <v>285</v>
      </c>
      <c r="D114" s="73" t="s">
        <v>296</v>
      </c>
      <c r="E114" s="74">
        <v>16</v>
      </c>
      <c r="F114" s="73" t="s">
        <v>297</v>
      </c>
      <c r="G114" s="74">
        <v>100</v>
      </c>
      <c r="H114" s="73" t="s">
        <v>424</v>
      </c>
      <c r="I114" s="74">
        <v>247</v>
      </c>
      <c r="J114" s="75">
        <v>183.76</v>
      </c>
      <c r="K114" s="75">
        <f t="shared" si="1"/>
        <v>45388.72</v>
      </c>
      <c r="L114" s="76" t="s">
        <v>298</v>
      </c>
      <c r="M114" s="73" t="s">
        <v>290</v>
      </c>
      <c r="N114" s="76" t="s">
        <v>299</v>
      </c>
      <c r="O114" s="77" t="s">
        <v>299</v>
      </c>
      <c r="P114" s="78">
        <v>45444</v>
      </c>
      <c r="Q114" s="74" t="s">
        <v>292</v>
      </c>
      <c r="R114" s="74" t="s">
        <v>293</v>
      </c>
      <c r="S114" s="74"/>
      <c r="T114" s="74"/>
      <c r="U114" s="74"/>
    </row>
    <row r="115" spans="1:21" x14ac:dyDescent="0.25">
      <c r="A115" s="73" t="s">
        <v>604</v>
      </c>
      <c r="B115" s="73" t="s">
        <v>605</v>
      </c>
      <c r="C115" s="73" t="s">
        <v>285</v>
      </c>
      <c r="D115" s="73" t="s">
        <v>296</v>
      </c>
      <c r="E115" s="74">
        <v>40</v>
      </c>
      <c r="F115" s="73" t="s">
        <v>297</v>
      </c>
      <c r="G115" s="74">
        <v>100</v>
      </c>
      <c r="H115" s="73" t="s">
        <v>606</v>
      </c>
      <c r="I115" s="74">
        <v>51</v>
      </c>
      <c r="J115" s="75">
        <v>445.62</v>
      </c>
      <c r="K115" s="75">
        <f t="shared" si="1"/>
        <v>22726.62</v>
      </c>
      <c r="L115" s="76" t="s">
        <v>298</v>
      </c>
      <c r="M115" s="73" t="s">
        <v>290</v>
      </c>
      <c r="N115" s="76" t="s">
        <v>299</v>
      </c>
      <c r="O115" s="77" t="s">
        <v>299</v>
      </c>
      <c r="P115" s="78">
        <v>45444</v>
      </c>
      <c r="Q115" s="74" t="s">
        <v>292</v>
      </c>
      <c r="R115" s="74" t="s">
        <v>293</v>
      </c>
      <c r="S115" s="74"/>
      <c r="T115" s="74"/>
      <c r="U115" s="74"/>
    </row>
    <row r="116" spans="1:21" x14ac:dyDescent="0.25">
      <c r="A116" s="73" t="s">
        <v>607</v>
      </c>
      <c r="B116" s="73" t="s">
        <v>608</v>
      </c>
      <c r="C116" s="73" t="s">
        <v>285</v>
      </c>
      <c r="D116" s="73" t="s">
        <v>286</v>
      </c>
      <c r="E116" s="74">
        <v>30</v>
      </c>
      <c r="F116" s="73" t="s">
        <v>302</v>
      </c>
      <c r="G116" s="74">
        <v>100</v>
      </c>
      <c r="H116" s="73" t="s">
        <v>288</v>
      </c>
      <c r="I116" s="74">
        <v>21</v>
      </c>
      <c r="J116" s="75">
        <v>205.87</v>
      </c>
      <c r="K116" s="75">
        <f t="shared" si="1"/>
        <v>4323.2700000000004</v>
      </c>
      <c r="L116" s="76" t="s">
        <v>298</v>
      </c>
      <c r="M116" s="73" t="s">
        <v>290</v>
      </c>
      <c r="N116" s="76" t="s">
        <v>299</v>
      </c>
      <c r="O116" s="77" t="s">
        <v>299</v>
      </c>
      <c r="P116" s="78">
        <v>45444</v>
      </c>
      <c r="Q116" s="74" t="s">
        <v>292</v>
      </c>
      <c r="R116" s="74" t="s">
        <v>293</v>
      </c>
      <c r="S116" s="74"/>
      <c r="T116" s="74"/>
      <c r="U116" s="74"/>
    </row>
    <row r="117" spans="1:21" x14ac:dyDescent="0.25">
      <c r="A117" s="73" t="s">
        <v>609</v>
      </c>
      <c r="B117" s="73" t="s">
        <v>610</v>
      </c>
      <c r="C117" s="73" t="s">
        <v>285</v>
      </c>
      <c r="D117" s="73" t="s">
        <v>552</v>
      </c>
      <c r="E117" s="74">
        <v>60</v>
      </c>
      <c r="F117" s="73" t="s">
        <v>318</v>
      </c>
      <c r="G117" s="74">
        <v>0</v>
      </c>
      <c r="H117" s="73" t="s">
        <v>611</v>
      </c>
      <c r="I117" s="74">
        <v>12</v>
      </c>
      <c r="J117" s="75">
        <v>1642.41</v>
      </c>
      <c r="K117" s="75">
        <f t="shared" si="1"/>
        <v>19708.920000000002</v>
      </c>
      <c r="L117" s="76" t="s">
        <v>298</v>
      </c>
      <c r="M117" s="73" t="s">
        <v>290</v>
      </c>
      <c r="N117" s="76" t="s">
        <v>299</v>
      </c>
      <c r="O117" s="77" t="s">
        <v>299</v>
      </c>
      <c r="P117" s="78">
        <v>45444</v>
      </c>
      <c r="Q117" s="74" t="s">
        <v>292</v>
      </c>
      <c r="R117" s="74" t="s">
        <v>293</v>
      </c>
      <c r="S117" s="74"/>
      <c r="T117" s="74"/>
      <c r="U117" s="74"/>
    </row>
    <row r="118" spans="1:21" x14ac:dyDescent="0.25">
      <c r="A118" s="73" t="s">
        <v>612</v>
      </c>
      <c r="B118" s="73" t="s">
        <v>613</v>
      </c>
      <c r="C118" s="73" t="s">
        <v>285</v>
      </c>
      <c r="D118" s="73" t="s">
        <v>548</v>
      </c>
      <c r="E118" s="74">
        <v>60</v>
      </c>
      <c r="F118" s="73" t="s">
        <v>553</v>
      </c>
      <c r="G118" s="74">
        <v>160</v>
      </c>
      <c r="H118" s="73" t="s">
        <v>614</v>
      </c>
      <c r="I118" s="74">
        <v>21</v>
      </c>
      <c r="J118" s="75">
        <v>918.56</v>
      </c>
      <c r="K118" s="75">
        <f t="shared" si="1"/>
        <v>19289.759999999998</v>
      </c>
      <c r="L118" s="76" t="s">
        <v>298</v>
      </c>
      <c r="M118" s="73" t="s">
        <v>290</v>
      </c>
      <c r="N118" s="76" t="s">
        <v>299</v>
      </c>
      <c r="O118" s="77" t="s">
        <v>299</v>
      </c>
      <c r="P118" s="78">
        <v>45444</v>
      </c>
      <c r="Q118" s="74" t="s">
        <v>292</v>
      </c>
      <c r="R118" s="74" t="s">
        <v>293</v>
      </c>
      <c r="S118" s="74"/>
      <c r="T118" s="74"/>
      <c r="U118" s="74"/>
    </row>
    <row r="119" spans="1:21" x14ac:dyDescent="0.25">
      <c r="A119" s="73" t="s">
        <v>615</v>
      </c>
      <c r="B119" s="73" t="s">
        <v>616</v>
      </c>
      <c r="C119" s="73" t="s">
        <v>285</v>
      </c>
      <c r="D119" s="73" t="s">
        <v>509</v>
      </c>
      <c r="E119" s="74">
        <v>120</v>
      </c>
      <c r="F119" s="73" t="s">
        <v>553</v>
      </c>
      <c r="G119" s="74">
        <v>80</v>
      </c>
      <c r="H119" s="73" t="s">
        <v>614</v>
      </c>
      <c r="I119" s="74">
        <v>65</v>
      </c>
      <c r="J119" s="75">
        <v>899.53</v>
      </c>
      <c r="K119" s="75">
        <f t="shared" si="1"/>
        <v>58469.45</v>
      </c>
      <c r="L119" s="76" t="s">
        <v>298</v>
      </c>
      <c r="M119" s="73" t="s">
        <v>290</v>
      </c>
      <c r="N119" s="76" t="s">
        <v>299</v>
      </c>
      <c r="O119" s="77" t="s">
        <v>299</v>
      </c>
      <c r="P119" s="78">
        <v>45444</v>
      </c>
      <c r="Q119" s="74" t="s">
        <v>292</v>
      </c>
      <c r="R119" s="74" t="s">
        <v>293</v>
      </c>
      <c r="S119" s="74"/>
      <c r="T119" s="74"/>
      <c r="U119" s="74"/>
    </row>
    <row r="120" spans="1:21" x14ac:dyDescent="0.25">
      <c r="A120" s="73" t="s">
        <v>617</v>
      </c>
      <c r="B120" s="73" t="s">
        <v>618</v>
      </c>
      <c r="C120" s="73" t="s">
        <v>285</v>
      </c>
      <c r="D120" s="73" t="s">
        <v>509</v>
      </c>
      <c r="E120" s="74">
        <v>5</v>
      </c>
      <c r="F120" s="73" t="s">
        <v>446</v>
      </c>
      <c r="G120" s="74">
        <v>0</v>
      </c>
      <c r="H120" s="73" t="s">
        <v>619</v>
      </c>
      <c r="I120" s="74">
        <v>8</v>
      </c>
      <c r="J120" s="75">
        <v>146.63</v>
      </c>
      <c r="K120" s="75">
        <f t="shared" si="1"/>
        <v>1173.04</v>
      </c>
      <c r="L120" s="76" t="s">
        <v>298</v>
      </c>
      <c r="M120" s="73" t="s">
        <v>290</v>
      </c>
      <c r="N120" s="76" t="s">
        <v>299</v>
      </c>
      <c r="O120" s="77" t="s">
        <v>299</v>
      </c>
      <c r="P120" s="78">
        <v>45444</v>
      </c>
      <c r="Q120" s="74" t="s">
        <v>292</v>
      </c>
      <c r="R120" s="74" t="s">
        <v>293</v>
      </c>
      <c r="S120" s="74"/>
      <c r="T120" s="74"/>
      <c r="U120" s="74"/>
    </row>
    <row r="121" spans="1:21" x14ac:dyDescent="0.25">
      <c r="A121" s="73" t="s">
        <v>620</v>
      </c>
      <c r="B121" s="73" t="s">
        <v>618</v>
      </c>
      <c r="C121" s="73" t="s">
        <v>285</v>
      </c>
      <c r="D121" s="73" t="s">
        <v>509</v>
      </c>
      <c r="E121" s="74">
        <v>5</v>
      </c>
      <c r="F121" s="73" t="s">
        <v>446</v>
      </c>
      <c r="G121" s="74">
        <v>0</v>
      </c>
      <c r="H121" s="73" t="s">
        <v>621</v>
      </c>
      <c r="I121" s="74">
        <v>12</v>
      </c>
      <c r="J121" s="75">
        <v>213.38</v>
      </c>
      <c r="K121" s="75">
        <f t="shared" si="1"/>
        <v>2560.56</v>
      </c>
      <c r="L121" s="76" t="s">
        <v>298</v>
      </c>
      <c r="M121" s="73" t="s">
        <v>290</v>
      </c>
      <c r="N121" s="76" t="s">
        <v>299</v>
      </c>
      <c r="O121" s="77" t="s">
        <v>299</v>
      </c>
      <c r="P121" s="78">
        <v>45444</v>
      </c>
      <c r="Q121" s="74" t="s">
        <v>292</v>
      </c>
      <c r="R121" s="74" t="s">
        <v>293</v>
      </c>
      <c r="S121" s="74"/>
      <c r="T121" s="74"/>
      <c r="U121" s="74"/>
    </row>
    <row r="122" spans="1:21" x14ac:dyDescent="0.25">
      <c r="A122" s="73" t="s">
        <v>622</v>
      </c>
      <c r="B122" s="73" t="s">
        <v>623</v>
      </c>
      <c r="C122" s="73" t="s">
        <v>285</v>
      </c>
      <c r="D122" s="73" t="s">
        <v>383</v>
      </c>
      <c r="E122" s="74">
        <v>120</v>
      </c>
      <c r="F122" s="73" t="s">
        <v>553</v>
      </c>
      <c r="G122" s="74">
        <v>0</v>
      </c>
      <c r="H122" s="73" t="s">
        <v>624</v>
      </c>
      <c r="I122" s="74">
        <v>1</v>
      </c>
      <c r="J122" s="75">
        <v>282.72000000000003</v>
      </c>
      <c r="K122" s="75">
        <f t="shared" si="1"/>
        <v>282.72000000000003</v>
      </c>
      <c r="L122" s="76" t="s">
        <v>298</v>
      </c>
      <c r="M122" s="73" t="s">
        <v>290</v>
      </c>
      <c r="N122" s="76" t="s">
        <v>299</v>
      </c>
      <c r="O122" s="77" t="s">
        <v>299</v>
      </c>
      <c r="P122" s="78">
        <v>45444</v>
      </c>
      <c r="Q122" s="74" t="s">
        <v>292</v>
      </c>
      <c r="R122" s="74" t="s">
        <v>293</v>
      </c>
      <c r="S122" s="74"/>
      <c r="T122" s="74"/>
      <c r="U122" s="74"/>
    </row>
    <row r="123" spans="1:21" x14ac:dyDescent="0.25">
      <c r="A123" s="73" t="s">
        <v>625</v>
      </c>
      <c r="B123" s="73" t="s">
        <v>626</v>
      </c>
      <c r="C123" s="73" t="s">
        <v>285</v>
      </c>
      <c r="D123" s="73" t="s">
        <v>509</v>
      </c>
      <c r="E123" s="74">
        <v>5</v>
      </c>
      <c r="F123" s="73" t="s">
        <v>446</v>
      </c>
      <c r="G123" s="74">
        <v>0</v>
      </c>
      <c r="H123" s="73" t="s">
        <v>627</v>
      </c>
      <c r="I123" s="74">
        <v>6</v>
      </c>
      <c r="J123" s="75">
        <v>335.84</v>
      </c>
      <c r="K123" s="75">
        <f t="shared" si="1"/>
        <v>2015.04</v>
      </c>
      <c r="L123" s="76" t="s">
        <v>298</v>
      </c>
      <c r="M123" s="73" t="s">
        <v>290</v>
      </c>
      <c r="N123" s="76" t="s">
        <v>299</v>
      </c>
      <c r="O123" s="77" t="s">
        <v>299</v>
      </c>
      <c r="P123" s="78">
        <v>45444</v>
      </c>
      <c r="Q123" s="74" t="s">
        <v>292</v>
      </c>
      <c r="R123" s="74" t="s">
        <v>293</v>
      </c>
      <c r="S123" s="74"/>
      <c r="T123" s="74"/>
      <c r="U123" s="74"/>
    </row>
    <row r="124" spans="1:21" x14ac:dyDescent="0.25">
      <c r="A124" s="73" t="s">
        <v>628</v>
      </c>
      <c r="B124" s="73" t="s">
        <v>629</v>
      </c>
      <c r="C124" s="73" t="s">
        <v>285</v>
      </c>
      <c r="D124" s="73" t="s">
        <v>392</v>
      </c>
      <c r="E124" s="74">
        <v>200</v>
      </c>
      <c r="F124" s="73" t="s">
        <v>553</v>
      </c>
      <c r="G124" s="74">
        <v>200</v>
      </c>
      <c r="H124" s="73" t="s">
        <v>630</v>
      </c>
      <c r="I124" s="74">
        <v>6</v>
      </c>
      <c r="J124" s="75">
        <v>335</v>
      </c>
      <c r="K124" s="75">
        <f t="shared" si="1"/>
        <v>2010</v>
      </c>
      <c r="L124" s="76" t="s">
        <v>298</v>
      </c>
      <c r="M124" s="73" t="s">
        <v>290</v>
      </c>
      <c r="N124" s="76" t="s">
        <v>299</v>
      </c>
      <c r="O124" s="77" t="s">
        <v>299</v>
      </c>
      <c r="P124" s="78">
        <v>45444</v>
      </c>
      <c r="Q124" s="74" t="s">
        <v>292</v>
      </c>
      <c r="R124" s="74" t="s">
        <v>293</v>
      </c>
      <c r="S124" s="74"/>
      <c r="T124" s="74"/>
      <c r="U124" s="74"/>
    </row>
    <row r="125" spans="1:21" x14ac:dyDescent="0.25">
      <c r="A125" s="73" t="s">
        <v>631</v>
      </c>
      <c r="B125" s="73" t="s">
        <v>632</v>
      </c>
      <c r="C125" s="73" t="s">
        <v>285</v>
      </c>
      <c r="D125" s="73" t="s">
        <v>364</v>
      </c>
      <c r="E125" s="74">
        <v>20</v>
      </c>
      <c r="F125" s="73" t="s">
        <v>365</v>
      </c>
      <c r="G125" s="74">
        <v>1</v>
      </c>
      <c r="H125" s="73" t="s">
        <v>288</v>
      </c>
      <c r="I125" s="74">
        <v>55</v>
      </c>
      <c r="J125" s="75">
        <v>280.58</v>
      </c>
      <c r="K125" s="75">
        <f t="shared" si="1"/>
        <v>15431.9</v>
      </c>
      <c r="L125" s="76" t="s">
        <v>298</v>
      </c>
      <c r="M125" s="73" t="s">
        <v>290</v>
      </c>
      <c r="N125" s="76" t="s">
        <v>299</v>
      </c>
      <c r="O125" s="77" t="s">
        <v>299</v>
      </c>
      <c r="P125" s="78">
        <v>45444</v>
      </c>
      <c r="Q125" s="74" t="s">
        <v>292</v>
      </c>
      <c r="R125" s="74" t="s">
        <v>293</v>
      </c>
      <c r="S125" s="74"/>
      <c r="T125" s="74"/>
      <c r="U125" s="74"/>
    </row>
    <row r="126" spans="1:21" x14ac:dyDescent="0.25">
      <c r="A126" s="73" t="s">
        <v>633</v>
      </c>
      <c r="B126" s="73" t="s">
        <v>634</v>
      </c>
      <c r="C126" s="73" t="s">
        <v>285</v>
      </c>
      <c r="D126" s="73" t="s">
        <v>445</v>
      </c>
      <c r="E126" s="74">
        <v>6</v>
      </c>
      <c r="F126" s="73" t="s">
        <v>446</v>
      </c>
      <c r="G126" s="74">
        <v>0</v>
      </c>
      <c r="H126" s="73" t="s">
        <v>635</v>
      </c>
      <c r="I126" s="74">
        <v>2</v>
      </c>
      <c r="J126" s="75">
        <v>504.97</v>
      </c>
      <c r="K126" s="75">
        <f t="shared" si="1"/>
        <v>1009.94</v>
      </c>
      <c r="L126" s="76" t="s">
        <v>298</v>
      </c>
      <c r="M126" s="73" t="s">
        <v>290</v>
      </c>
      <c r="N126" s="76" t="s">
        <v>299</v>
      </c>
      <c r="O126" s="77" t="s">
        <v>299</v>
      </c>
      <c r="P126" s="78">
        <v>45444</v>
      </c>
      <c r="Q126" s="74" t="s">
        <v>292</v>
      </c>
      <c r="R126" s="74" t="s">
        <v>293</v>
      </c>
      <c r="S126" s="74"/>
      <c r="T126" s="74"/>
      <c r="U126" s="74"/>
    </row>
    <row r="127" spans="1:21" x14ac:dyDescent="0.25">
      <c r="A127" s="73" t="s">
        <v>636</v>
      </c>
      <c r="B127" s="73" t="s">
        <v>637</v>
      </c>
      <c r="C127" s="73" t="s">
        <v>285</v>
      </c>
      <c r="D127" s="73" t="s">
        <v>638</v>
      </c>
      <c r="E127" s="74">
        <v>2</v>
      </c>
      <c r="F127" s="73" t="s">
        <v>639</v>
      </c>
      <c r="G127" s="74">
        <v>5</v>
      </c>
      <c r="H127" s="73" t="s">
        <v>288</v>
      </c>
      <c r="I127" s="74">
        <v>18</v>
      </c>
      <c r="J127" s="75">
        <v>506.62</v>
      </c>
      <c r="K127" s="75">
        <f t="shared" si="1"/>
        <v>9119.16</v>
      </c>
      <c r="L127" s="76" t="s">
        <v>298</v>
      </c>
      <c r="M127" s="73" t="s">
        <v>290</v>
      </c>
      <c r="N127" s="76" t="s">
        <v>299</v>
      </c>
      <c r="O127" s="77" t="s">
        <v>299</v>
      </c>
      <c r="P127" s="78">
        <v>45444</v>
      </c>
      <c r="Q127" s="74" t="s">
        <v>292</v>
      </c>
      <c r="R127" s="74" t="s">
        <v>293</v>
      </c>
      <c r="S127" s="74"/>
      <c r="T127" s="74"/>
      <c r="U127" s="74"/>
    </row>
    <row r="128" spans="1:21" x14ac:dyDescent="0.25">
      <c r="A128" s="73" t="s">
        <v>640</v>
      </c>
      <c r="B128" s="73" t="s">
        <v>637</v>
      </c>
      <c r="C128" s="73" t="s">
        <v>285</v>
      </c>
      <c r="D128" s="73" t="s">
        <v>638</v>
      </c>
      <c r="E128" s="74">
        <v>2</v>
      </c>
      <c r="F128" s="73" t="s">
        <v>639</v>
      </c>
      <c r="G128" s="74">
        <v>10</v>
      </c>
      <c r="H128" s="73" t="s">
        <v>288</v>
      </c>
      <c r="I128" s="74">
        <v>38</v>
      </c>
      <c r="J128" s="75">
        <v>779.31</v>
      </c>
      <c r="K128" s="75">
        <f t="shared" si="1"/>
        <v>29613.78</v>
      </c>
      <c r="L128" s="76" t="s">
        <v>298</v>
      </c>
      <c r="M128" s="73" t="s">
        <v>290</v>
      </c>
      <c r="N128" s="76" t="s">
        <v>299</v>
      </c>
      <c r="O128" s="77" t="s">
        <v>299</v>
      </c>
      <c r="P128" s="78">
        <v>45444</v>
      </c>
      <c r="Q128" s="74" t="s">
        <v>292</v>
      </c>
      <c r="R128" s="74" t="s">
        <v>293</v>
      </c>
      <c r="S128" s="74"/>
      <c r="T128" s="74"/>
      <c r="U128" s="74"/>
    </row>
    <row r="129" spans="1:21" x14ac:dyDescent="0.25">
      <c r="A129" s="73" t="s">
        <v>641</v>
      </c>
      <c r="B129" s="73" t="s">
        <v>642</v>
      </c>
      <c r="C129" s="73" t="s">
        <v>285</v>
      </c>
      <c r="D129" s="73" t="s">
        <v>638</v>
      </c>
      <c r="E129" s="74">
        <v>2</v>
      </c>
      <c r="F129" s="73" t="s">
        <v>639</v>
      </c>
      <c r="G129" s="74">
        <v>20</v>
      </c>
      <c r="H129" s="73" t="s">
        <v>288</v>
      </c>
      <c r="I129" s="74">
        <v>10</v>
      </c>
      <c r="J129" s="75">
        <v>1533.8</v>
      </c>
      <c r="K129" s="75">
        <f t="shared" si="1"/>
        <v>15338</v>
      </c>
      <c r="L129" s="76" t="s">
        <v>298</v>
      </c>
      <c r="M129" s="73" t="s">
        <v>290</v>
      </c>
      <c r="N129" s="76" t="s">
        <v>299</v>
      </c>
      <c r="O129" s="77" t="s">
        <v>299</v>
      </c>
      <c r="P129" s="78">
        <v>45444</v>
      </c>
      <c r="Q129" s="74" t="s">
        <v>292</v>
      </c>
      <c r="R129" s="74" t="s">
        <v>293</v>
      </c>
      <c r="S129" s="74"/>
      <c r="T129" s="74"/>
      <c r="U129" s="74"/>
    </row>
    <row r="130" spans="1:21" x14ac:dyDescent="0.25">
      <c r="A130" s="73" t="s">
        <v>643</v>
      </c>
      <c r="B130" s="73" t="s">
        <v>644</v>
      </c>
      <c r="C130" s="73" t="s">
        <v>285</v>
      </c>
      <c r="D130" s="73" t="s">
        <v>286</v>
      </c>
      <c r="E130" s="74">
        <v>30</v>
      </c>
      <c r="F130" s="73" t="s">
        <v>287</v>
      </c>
      <c r="G130" s="74">
        <v>150</v>
      </c>
      <c r="H130" s="73" t="s">
        <v>288</v>
      </c>
      <c r="I130" s="74">
        <v>10</v>
      </c>
      <c r="J130" s="75">
        <v>1040.5999999999999</v>
      </c>
      <c r="K130" s="75">
        <f t="shared" si="1"/>
        <v>10406</v>
      </c>
      <c r="L130" s="76" t="s">
        <v>298</v>
      </c>
      <c r="M130" s="73" t="s">
        <v>290</v>
      </c>
      <c r="N130" s="76" t="s">
        <v>299</v>
      </c>
      <c r="O130" s="77" t="s">
        <v>299</v>
      </c>
      <c r="P130" s="78">
        <v>45444</v>
      </c>
      <c r="Q130" s="74" t="s">
        <v>292</v>
      </c>
      <c r="R130" s="74" t="s">
        <v>293</v>
      </c>
      <c r="S130" s="74"/>
      <c r="T130" s="74"/>
      <c r="U130" s="74"/>
    </row>
    <row r="131" spans="1:21" x14ac:dyDescent="0.25">
      <c r="A131" s="73" t="s">
        <v>645</v>
      </c>
      <c r="B131" s="73" t="s">
        <v>646</v>
      </c>
      <c r="C131" s="73" t="s">
        <v>285</v>
      </c>
      <c r="D131" s="73" t="s">
        <v>286</v>
      </c>
      <c r="E131" s="74">
        <v>10</v>
      </c>
      <c r="F131" s="73" t="s">
        <v>302</v>
      </c>
      <c r="G131" s="74">
        <v>10</v>
      </c>
      <c r="H131" s="73" t="s">
        <v>647</v>
      </c>
      <c r="I131" s="74">
        <v>83</v>
      </c>
      <c r="J131" s="75">
        <v>29.84</v>
      </c>
      <c r="K131" s="75">
        <f t="shared" si="1"/>
        <v>2476.7199999999998</v>
      </c>
      <c r="L131" s="76" t="s">
        <v>298</v>
      </c>
      <c r="M131" s="73" t="s">
        <v>290</v>
      </c>
      <c r="N131" s="76" t="s">
        <v>299</v>
      </c>
      <c r="O131" s="77" t="s">
        <v>299</v>
      </c>
      <c r="P131" s="78">
        <v>45444</v>
      </c>
      <c r="Q131" s="74" t="s">
        <v>292</v>
      </c>
      <c r="R131" s="74" t="s">
        <v>293</v>
      </c>
      <c r="S131" s="74"/>
      <c r="T131" s="74"/>
      <c r="U131" s="74"/>
    </row>
    <row r="132" spans="1:21" x14ac:dyDescent="0.25">
      <c r="A132" s="73" t="s">
        <v>648</v>
      </c>
      <c r="B132" s="73" t="s">
        <v>649</v>
      </c>
      <c r="C132" s="73" t="s">
        <v>285</v>
      </c>
      <c r="D132" s="73" t="s">
        <v>357</v>
      </c>
      <c r="E132" s="74">
        <v>10</v>
      </c>
      <c r="F132" s="73" t="s">
        <v>358</v>
      </c>
      <c r="G132" s="74">
        <v>10</v>
      </c>
      <c r="H132" s="73" t="s">
        <v>650</v>
      </c>
      <c r="I132" s="74">
        <v>276</v>
      </c>
      <c r="J132" s="75">
        <v>37.06</v>
      </c>
      <c r="K132" s="75">
        <f t="shared" ref="K132:K195" si="2">I132*J132</f>
        <v>10228.560000000001</v>
      </c>
      <c r="L132" s="76" t="s">
        <v>298</v>
      </c>
      <c r="M132" s="73" t="s">
        <v>290</v>
      </c>
      <c r="N132" s="76" t="s">
        <v>299</v>
      </c>
      <c r="O132" s="77" t="s">
        <v>299</v>
      </c>
      <c r="P132" s="78">
        <v>45444</v>
      </c>
      <c r="Q132" s="74" t="s">
        <v>292</v>
      </c>
      <c r="R132" s="74" t="s">
        <v>293</v>
      </c>
      <c r="S132" s="74"/>
      <c r="T132" s="74"/>
      <c r="U132" s="74"/>
    </row>
    <row r="133" spans="1:21" x14ac:dyDescent="0.25">
      <c r="A133" s="73" t="s">
        <v>651</v>
      </c>
      <c r="B133" s="73" t="s">
        <v>652</v>
      </c>
      <c r="C133" s="73" t="s">
        <v>285</v>
      </c>
      <c r="D133" s="73" t="s">
        <v>445</v>
      </c>
      <c r="E133" s="74">
        <v>3</v>
      </c>
      <c r="F133" s="73" t="s">
        <v>446</v>
      </c>
      <c r="G133" s="74">
        <v>20</v>
      </c>
      <c r="H133" s="73" t="s">
        <v>288</v>
      </c>
      <c r="I133" s="74">
        <v>2</v>
      </c>
      <c r="J133" s="75">
        <v>36.270000000000003</v>
      </c>
      <c r="K133" s="75">
        <f t="shared" si="2"/>
        <v>72.540000000000006</v>
      </c>
      <c r="L133" s="76" t="s">
        <v>298</v>
      </c>
      <c r="M133" s="73" t="s">
        <v>290</v>
      </c>
      <c r="N133" s="76" t="s">
        <v>299</v>
      </c>
      <c r="O133" s="77" t="s">
        <v>299</v>
      </c>
      <c r="P133" s="78">
        <v>45444</v>
      </c>
      <c r="Q133" s="74" t="s">
        <v>292</v>
      </c>
      <c r="R133" s="74" t="s">
        <v>293</v>
      </c>
      <c r="S133" s="74"/>
      <c r="T133" s="74"/>
      <c r="U133" s="74"/>
    </row>
    <row r="134" spans="1:21" x14ac:dyDescent="0.25">
      <c r="A134" s="73" t="s">
        <v>653</v>
      </c>
      <c r="B134" s="73" t="s">
        <v>654</v>
      </c>
      <c r="C134" s="73" t="s">
        <v>285</v>
      </c>
      <c r="D134" s="73" t="s">
        <v>445</v>
      </c>
      <c r="E134" s="74">
        <v>3</v>
      </c>
      <c r="F134" s="73" t="s">
        <v>446</v>
      </c>
      <c r="G134" s="74">
        <v>20</v>
      </c>
      <c r="H134" s="73" t="s">
        <v>655</v>
      </c>
      <c r="I134" s="74">
        <v>1</v>
      </c>
      <c r="J134" s="75">
        <v>368.9</v>
      </c>
      <c r="K134" s="75">
        <f t="shared" si="2"/>
        <v>368.9</v>
      </c>
      <c r="L134" s="76" t="s">
        <v>298</v>
      </c>
      <c r="M134" s="73" t="s">
        <v>290</v>
      </c>
      <c r="N134" s="76" t="s">
        <v>299</v>
      </c>
      <c r="O134" s="77" t="s">
        <v>299</v>
      </c>
      <c r="P134" s="78">
        <v>45444</v>
      </c>
      <c r="Q134" s="74" t="s">
        <v>292</v>
      </c>
      <c r="R134" s="74" t="s">
        <v>293</v>
      </c>
      <c r="S134" s="74"/>
      <c r="T134" s="74"/>
      <c r="U134" s="74"/>
    </row>
    <row r="135" spans="1:21" x14ac:dyDescent="0.25">
      <c r="A135" s="73" t="s">
        <v>656</v>
      </c>
      <c r="B135" s="73" t="s">
        <v>657</v>
      </c>
      <c r="C135" s="73" t="s">
        <v>285</v>
      </c>
      <c r="D135" s="73" t="s">
        <v>364</v>
      </c>
      <c r="E135" s="74">
        <v>20</v>
      </c>
      <c r="F135" s="73" t="s">
        <v>365</v>
      </c>
      <c r="G135" s="74">
        <v>10</v>
      </c>
      <c r="H135" s="73" t="s">
        <v>658</v>
      </c>
      <c r="I135" s="74">
        <v>28</v>
      </c>
      <c r="J135" s="75">
        <v>86.46</v>
      </c>
      <c r="K135" s="75">
        <f t="shared" si="2"/>
        <v>2420.8799999999997</v>
      </c>
      <c r="L135" s="76" t="s">
        <v>298</v>
      </c>
      <c r="M135" s="73" t="s">
        <v>290</v>
      </c>
      <c r="N135" s="76" t="s">
        <v>299</v>
      </c>
      <c r="O135" s="77" t="s">
        <v>299</v>
      </c>
      <c r="P135" s="78">
        <v>45444</v>
      </c>
      <c r="Q135" s="74" t="s">
        <v>292</v>
      </c>
      <c r="R135" s="74" t="s">
        <v>293</v>
      </c>
      <c r="S135" s="74"/>
      <c r="T135" s="74"/>
      <c r="U135" s="74"/>
    </row>
    <row r="136" spans="1:21" x14ac:dyDescent="0.25">
      <c r="A136" s="73" t="s">
        <v>659</v>
      </c>
      <c r="B136" s="73" t="s">
        <v>660</v>
      </c>
      <c r="C136" s="73" t="s">
        <v>285</v>
      </c>
      <c r="D136" s="73" t="s">
        <v>286</v>
      </c>
      <c r="E136" s="74">
        <v>2</v>
      </c>
      <c r="F136" s="73" t="s">
        <v>287</v>
      </c>
      <c r="G136" s="74">
        <v>0</v>
      </c>
      <c r="H136" s="73" t="s">
        <v>409</v>
      </c>
      <c r="I136" s="74">
        <v>12</v>
      </c>
      <c r="J136" s="75">
        <v>137.15</v>
      </c>
      <c r="K136" s="75">
        <f t="shared" si="2"/>
        <v>1645.8000000000002</v>
      </c>
      <c r="L136" s="76" t="s">
        <v>298</v>
      </c>
      <c r="M136" s="73" t="s">
        <v>290</v>
      </c>
      <c r="N136" s="76" t="s">
        <v>299</v>
      </c>
      <c r="O136" s="77" t="s">
        <v>299</v>
      </c>
      <c r="P136" s="78">
        <v>45444</v>
      </c>
      <c r="Q136" s="74" t="s">
        <v>292</v>
      </c>
      <c r="R136" s="74" t="s">
        <v>293</v>
      </c>
      <c r="S136" s="74"/>
      <c r="T136" s="74"/>
      <c r="U136" s="74"/>
    </row>
    <row r="137" spans="1:21" x14ac:dyDescent="0.25">
      <c r="A137" s="73" t="s">
        <v>661</v>
      </c>
      <c r="B137" s="73" t="s">
        <v>662</v>
      </c>
      <c r="C137" s="73" t="s">
        <v>285</v>
      </c>
      <c r="D137" s="73" t="s">
        <v>286</v>
      </c>
      <c r="E137" s="74">
        <v>4</v>
      </c>
      <c r="F137" s="73" t="s">
        <v>302</v>
      </c>
      <c r="G137" s="74">
        <v>0.5</v>
      </c>
      <c r="H137" s="73" t="s">
        <v>288</v>
      </c>
      <c r="I137" s="74">
        <v>5</v>
      </c>
      <c r="J137" s="75">
        <v>1245.3399999999999</v>
      </c>
      <c r="K137" s="75">
        <f t="shared" si="2"/>
        <v>6226.7</v>
      </c>
      <c r="L137" s="76" t="s">
        <v>298</v>
      </c>
      <c r="M137" s="73" t="s">
        <v>290</v>
      </c>
      <c r="N137" s="76" t="s">
        <v>299</v>
      </c>
      <c r="O137" s="77" t="s">
        <v>299</v>
      </c>
      <c r="P137" s="78">
        <v>45444</v>
      </c>
      <c r="Q137" s="74" t="s">
        <v>292</v>
      </c>
      <c r="R137" s="74" t="s">
        <v>293</v>
      </c>
      <c r="S137" s="74"/>
      <c r="T137" s="74"/>
      <c r="U137" s="74"/>
    </row>
    <row r="138" spans="1:21" x14ac:dyDescent="0.25">
      <c r="A138" s="73" t="s">
        <v>663</v>
      </c>
      <c r="B138" s="73" t="s">
        <v>664</v>
      </c>
      <c r="C138" s="73" t="s">
        <v>285</v>
      </c>
      <c r="D138" s="73" t="s">
        <v>392</v>
      </c>
      <c r="E138" s="74">
        <v>180</v>
      </c>
      <c r="F138" s="73" t="s">
        <v>385</v>
      </c>
      <c r="G138" s="74">
        <v>8</v>
      </c>
      <c r="H138" s="73" t="s">
        <v>665</v>
      </c>
      <c r="I138" s="74">
        <v>12</v>
      </c>
      <c r="J138" s="75">
        <v>140.68</v>
      </c>
      <c r="K138" s="75">
        <f t="shared" si="2"/>
        <v>1688.16</v>
      </c>
      <c r="L138" s="76" t="s">
        <v>298</v>
      </c>
      <c r="M138" s="73" t="s">
        <v>290</v>
      </c>
      <c r="N138" s="76" t="s">
        <v>299</v>
      </c>
      <c r="O138" s="77" t="s">
        <v>299</v>
      </c>
      <c r="P138" s="78">
        <v>45444</v>
      </c>
      <c r="Q138" s="74" t="s">
        <v>292</v>
      </c>
      <c r="R138" s="74" t="s">
        <v>293</v>
      </c>
      <c r="S138" s="74"/>
      <c r="T138" s="74"/>
      <c r="U138" s="74"/>
    </row>
    <row r="139" spans="1:21" x14ac:dyDescent="0.25">
      <c r="A139" s="73" t="s">
        <v>666</v>
      </c>
      <c r="B139" s="73" t="s">
        <v>667</v>
      </c>
      <c r="C139" s="73" t="s">
        <v>285</v>
      </c>
      <c r="D139" s="73" t="s">
        <v>286</v>
      </c>
      <c r="E139" s="74">
        <v>60</v>
      </c>
      <c r="F139" s="73" t="s">
        <v>302</v>
      </c>
      <c r="G139" s="74">
        <v>600</v>
      </c>
      <c r="H139" s="73" t="s">
        <v>668</v>
      </c>
      <c r="I139" s="74">
        <v>54</v>
      </c>
      <c r="J139" s="75">
        <v>126.87</v>
      </c>
      <c r="K139" s="75">
        <f t="shared" si="2"/>
        <v>6850.9800000000005</v>
      </c>
      <c r="L139" s="76" t="s">
        <v>298</v>
      </c>
      <c r="M139" s="73" t="s">
        <v>290</v>
      </c>
      <c r="N139" s="76" t="s">
        <v>299</v>
      </c>
      <c r="O139" s="77" t="s">
        <v>299</v>
      </c>
      <c r="P139" s="78">
        <v>45444</v>
      </c>
      <c r="Q139" s="74" t="s">
        <v>292</v>
      </c>
      <c r="R139" s="74" t="s">
        <v>293</v>
      </c>
      <c r="S139" s="74"/>
      <c r="T139" s="74"/>
      <c r="U139" s="74"/>
    </row>
    <row r="140" spans="1:21" x14ac:dyDescent="0.25">
      <c r="A140" s="73" t="s">
        <v>669</v>
      </c>
      <c r="B140" s="73" t="s">
        <v>670</v>
      </c>
      <c r="C140" s="73" t="s">
        <v>285</v>
      </c>
      <c r="D140" s="73" t="s">
        <v>296</v>
      </c>
      <c r="E140" s="74">
        <v>30</v>
      </c>
      <c r="F140" s="73" t="s">
        <v>297</v>
      </c>
      <c r="G140" s="74">
        <v>1</v>
      </c>
      <c r="H140" s="73" t="s">
        <v>671</v>
      </c>
      <c r="I140" s="74">
        <v>37</v>
      </c>
      <c r="J140" s="75">
        <v>81.260000000000005</v>
      </c>
      <c r="K140" s="75">
        <f t="shared" si="2"/>
        <v>3006.6200000000003</v>
      </c>
      <c r="L140" s="76" t="s">
        <v>298</v>
      </c>
      <c r="M140" s="73" t="s">
        <v>290</v>
      </c>
      <c r="N140" s="76" t="s">
        <v>299</v>
      </c>
      <c r="O140" s="77" t="s">
        <v>299</v>
      </c>
      <c r="P140" s="78">
        <v>45444</v>
      </c>
      <c r="Q140" s="74" t="s">
        <v>292</v>
      </c>
      <c r="R140" s="74" t="s">
        <v>293</v>
      </c>
      <c r="S140" s="74"/>
      <c r="T140" s="74"/>
      <c r="U140" s="74"/>
    </row>
    <row r="141" spans="1:21" x14ac:dyDescent="0.25">
      <c r="A141" s="73" t="s">
        <v>672</v>
      </c>
      <c r="B141" s="73" t="s">
        <v>673</v>
      </c>
      <c r="C141" s="73" t="s">
        <v>440</v>
      </c>
      <c r="D141" s="73" t="s">
        <v>286</v>
      </c>
      <c r="E141" s="74">
        <v>50</v>
      </c>
      <c r="F141" s="73" t="s">
        <v>287</v>
      </c>
      <c r="G141" s="74">
        <v>25</v>
      </c>
      <c r="H141" s="73" t="s">
        <v>288</v>
      </c>
      <c r="I141" s="74">
        <v>2</v>
      </c>
      <c r="J141" s="75">
        <v>137.86000000000001</v>
      </c>
      <c r="K141" s="75">
        <f t="shared" si="2"/>
        <v>275.72000000000003</v>
      </c>
      <c r="L141" s="76" t="s">
        <v>298</v>
      </c>
      <c r="M141" s="73" t="s">
        <v>290</v>
      </c>
      <c r="N141" s="76" t="s">
        <v>299</v>
      </c>
      <c r="O141" s="77" t="s">
        <v>299</v>
      </c>
      <c r="P141" s="78">
        <v>45444</v>
      </c>
      <c r="Q141" s="74" t="s">
        <v>292</v>
      </c>
      <c r="R141" s="74" t="s">
        <v>293</v>
      </c>
      <c r="S141" s="74"/>
      <c r="T141" s="74"/>
      <c r="U141" s="74"/>
    </row>
    <row r="142" spans="1:21" x14ac:dyDescent="0.25">
      <c r="A142" s="73" t="s">
        <v>674</v>
      </c>
      <c r="B142" s="73" t="s">
        <v>675</v>
      </c>
      <c r="C142" s="73" t="s">
        <v>285</v>
      </c>
      <c r="D142" s="73" t="s">
        <v>286</v>
      </c>
      <c r="E142" s="74">
        <v>28</v>
      </c>
      <c r="F142" s="73" t="s">
        <v>302</v>
      </c>
      <c r="G142" s="74">
        <v>16</v>
      </c>
      <c r="H142" s="73" t="s">
        <v>647</v>
      </c>
      <c r="I142" s="74">
        <v>45</v>
      </c>
      <c r="J142" s="75">
        <v>365.02</v>
      </c>
      <c r="K142" s="75">
        <f t="shared" si="2"/>
        <v>16425.899999999998</v>
      </c>
      <c r="L142" s="76" t="s">
        <v>298</v>
      </c>
      <c r="M142" s="73" t="s">
        <v>290</v>
      </c>
      <c r="N142" s="76" t="s">
        <v>299</v>
      </c>
      <c r="O142" s="77" t="s">
        <v>299</v>
      </c>
      <c r="P142" s="78">
        <v>45444</v>
      </c>
      <c r="Q142" s="74" t="s">
        <v>292</v>
      </c>
      <c r="R142" s="74" t="s">
        <v>293</v>
      </c>
      <c r="S142" s="74"/>
      <c r="T142" s="74"/>
      <c r="U142" s="74"/>
    </row>
    <row r="143" spans="1:21" x14ac:dyDescent="0.25">
      <c r="A143" s="73" t="s">
        <v>676</v>
      </c>
      <c r="B143" s="73" t="s">
        <v>677</v>
      </c>
      <c r="C143" s="73" t="s">
        <v>285</v>
      </c>
      <c r="D143" s="73" t="s">
        <v>286</v>
      </c>
      <c r="E143" s="74">
        <v>28</v>
      </c>
      <c r="F143" s="73" t="s">
        <v>302</v>
      </c>
      <c r="G143" s="74">
        <v>8</v>
      </c>
      <c r="H143" s="73" t="s">
        <v>288</v>
      </c>
      <c r="I143" s="74">
        <v>24</v>
      </c>
      <c r="J143" s="75">
        <v>398.08</v>
      </c>
      <c r="K143" s="75">
        <f t="shared" si="2"/>
        <v>9553.92</v>
      </c>
      <c r="L143" s="76" t="s">
        <v>298</v>
      </c>
      <c r="M143" s="73" t="s">
        <v>290</v>
      </c>
      <c r="N143" s="76" t="s">
        <v>299</v>
      </c>
      <c r="O143" s="77" t="s">
        <v>299</v>
      </c>
      <c r="P143" s="78">
        <v>45444</v>
      </c>
      <c r="Q143" s="74" t="s">
        <v>292</v>
      </c>
      <c r="R143" s="74" t="s">
        <v>293</v>
      </c>
      <c r="S143" s="74"/>
      <c r="T143" s="74"/>
      <c r="U143" s="74"/>
    </row>
    <row r="144" spans="1:21" x14ac:dyDescent="0.25">
      <c r="A144" s="73" t="s">
        <v>678</v>
      </c>
      <c r="B144" s="73" t="s">
        <v>679</v>
      </c>
      <c r="C144" s="73" t="s">
        <v>285</v>
      </c>
      <c r="D144" s="73" t="s">
        <v>296</v>
      </c>
      <c r="E144" s="74">
        <v>28</v>
      </c>
      <c r="F144" s="73" t="s">
        <v>297</v>
      </c>
      <c r="G144" s="74">
        <v>16</v>
      </c>
      <c r="H144" s="73" t="s">
        <v>528</v>
      </c>
      <c r="I144" s="74">
        <v>63</v>
      </c>
      <c r="J144" s="75">
        <v>435.11</v>
      </c>
      <c r="K144" s="75">
        <f t="shared" si="2"/>
        <v>27411.93</v>
      </c>
      <c r="L144" s="76" t="s">
        <v>298</v>
      </c>
      <c r="M144" s="73" t="s">
        <v>290</v>
      </c>
      <c r="N144" s="76" t="s">
        <v>299</v>
      </c>
      <c r="O144" s="77" t="s">
        <v>299</v>
      </c>
      <c r="P144" s="78">
        <v>45444</v>
      </c>
      <c r="Q144" s="74" t="s">
        <v>292</v>
      </c>
      <c r="R144" s="74" t="s">
        <v>293</v>
      </c>
      <c r="S144" s="74"/>
      <c r="T144" s="74"/>
      <c r="U144" s="74"/>
    </row>
    <row r="145" spans="1:21" x14ac:dyDescent="0.25">
      <c r="A145" s="73" t="s">
        <v>680</v>
      </c>
      <c r="B145" s="73" t="s">
        <v>679</v>
      </c>
      <c r="C145" s="73" t="s">
        <v>285</v>
      </c>
      <c r="D145" s="73" t="s">
        <v>286</v>
      </c>
      <c r="E145" s="74">
        <v>14</v>
      </c>
      <c r="F145" s="73" t="s">
        <v>302</v>
      </c>
      <c r="G145" s="74">
        <v>16</v>
      </c>
      <c r="H145" s="73" t="s">
        <v>681</v>
      </c>
      <c r="I145" s="74">
        <v>1</v>
      </c>
      <c r="J145" s="75">
        <v>231.44</v>
      </c>
      <c r="K145" s="75">
        <f t="shared" si="2"/>
        <v>231.44</v>
      </c>
      <c r="L145" s="76" t="s">
        <v>298</v>
      </c>
      <c r="M145" s="73" t="s">
        <v>290</v>
      </c>
      <c r="N145" s="76" t="s">
        <v>299</v>
      </c>
      <c r="O145" s="77" t="s">
        <v>299</v>
      </c>
      <c r="P145" s="78">
        <v>45444</v>
      </c>
      <c r="Q145" s="74" t="s">
        <v>292</v>
      </c>
      <c r="R145" s="74" t="s">
        <v>293</v>
      </c>
      <c r="S145" s="74"/>
      <c r="T145" s="74"/>
      <c r="U145" s="74"/>
    </row>
    <row r="146" spans="1:21" x14ac:dyDescent="0.25">
      <c r="A146" s="73" t="s">
        <v>682</v>
      </c>
      <c r="B146" s="73" t="s">
        <v>683</v>
      </c>
      <c r="C146" s="73" t="s">
        <v>285</v>
      </c>
      <c r="D146" s="73" t="s">
        <v>286</v>
      </c>
      <c r="E146" s="74">
        <v>30</v>
      </c>
      <c r="F146" s="73" t="s">
        <v>302</v>
      </c>
      <c r="G146" s="74">
        <v>25</v>
      </c>
      <c r="H146" s="73" t="s">
        <v>288</v>
      </c>
      <c r="I146" s="74">
        <v>7</v>
      </c>
      <c r="J146" s="75">
        <v>10.61</v>
      </c>
      <c r="K146" s="75">
        <f t="shared" si="2"/>
        <v>74.27</v>
      </c>
      <c r="L146" s="76" t="s">
        <v>298</v>
      </c>
      <c r="M146" s="73" t="s">
        <v>290</v>
      </c>
      <c r="N146" s="76" t="s">
        <v>299</v>
      </c>
      <c r="O146" s="77" t="s">
        <v>299</v>
      </c>
      <c r="P146" s="78">
        <v>45444</v>
      </c>
      <c r="Q146" s="74" t="s">
        <v>292</v>
      </c>
      <c r="R146" s="74" t="s">
        <v>293</v>
      </c>
      <c r="S146" s="74"/>
      <c r="T146" s="74"/>
      <c r="U146" s="74"/>
    </row>
    <row r="147" spans="1:21" x14ac:dyDescent="0.25">
      <c r="A147" s="73" t="s">
        <v>684</v>
      </c>
      <c r="B147" s="73" t="s">
        <v>685</v>
      </c>
      <c r="C147" s="73" t="s">
        <v>285</v>
      </c>
      <c r="D147" s="73" t="s">
        <v>286</v>
      </c>
      <c r="E147" s="74">
        <v>20</v>
      </c>
      <c r="F147" s="73" t="s">
        <v>302</v>
      </c>
      <c r="G147" s="74">
        <v>200</v>
      </c>
      <c r="H147" s="73" t="s">
        <v>288</v>
      </c>
      <c r="I147" s="74">
        <v>48</v>
      </c>
      <c r="J147" s="75">
        <v>248.35</v>
      </c>
      <c r="K147" s="75">
        <f t="shared" si="2"/>
        <v>11920.8</v>
      </c>
      <c r="L147" s="76" t="s">
        <v>298</v>
      </c>
      <c r="M147" s="73" t="s">
        <v>290</v>
      </c>
      <c r="N147" s="76" t="s">
        <v>299</v>
      </c>
      <c r="O147" s="77" t="s">
        <v>299</v>
      </c>
      <c r="P147" s="78">
        <v>45444</v>
      </c>
      <c r="Q147" s="74" t="s">
        <v>292</v>
      </c>
      <c r="R147" s="74" t="s">
        <v>293</v>
      </c>
      <c r="S147" s="74"/>
      <c r="T147" s="74"/>
      <c r="U147" s="74"/>
    </row>
    <row r="148" spans="1:21" x14ac:dyDescent="0.25">
      <c r="A148" s="73" t="s">
        <v>686</v>
      </c>
      <c r="B148" s="73" t="s">
        <v>687</v>
      </c>
      <c r="C148" s="73" t="s">
        <v>285</v>
      </c>
      <c r="D148" s="73" t="s">
        <v>286</v>
      </c>
      <c r="E148" s="74">
        <v>32</v>
      </c>
      <c r="F148" s="73" t="s">
        <v>302</v>
      </c>
      <c r="G148" s="74">
        <v>25</v>
      </c>
      <c r="H148" s="73" t="s">
        <v>688</v>
      </c>
      <c r="I148" s="74">
        <v>4</v>
      </c>
      <c r="J148" s="75">
        <v>260</v>
      </c>
      <c r="K148" s="75">
        <f t="shared" si="2"/>
        <v>1040</v>
      </c>
      <c r="L148" s="76" t="s">
        <v>298</v>
      </c>
      <c r="M148" s="73" t="s">
        <v>290</v>
      </c>
      <c r="N148" s="76" t="s">
        <v>299</v>
      </c>
      <c r="O148" s="77" t="s">
        <v>299</v>
      </c>
      <c r="P148" s="78">
        <v>45444</v>
      </c>
      <c r="Q148" s="74" t="s">
        <v>292</v>
      </c>
      <c r="R148" s="74" t="s">
        <v>293</v>
      </c>
      <c r="S148" s="74"/>
      <c r="T148" s="74"/>
      <c r="U148" s="74"/>
    </row>
    <row r="149" spans="1:21" x14ac:dyDescent="0.25">
      <c r="A149" s="73" t="s">
        <v>689</v>
      </c>
      <c r="B149" s="73" t="s">
        <v>690</v>
      </c>
      <c r="C149" s="73" t="s">
        <v>285</v>
      </c>
      <c r="D149" s="73" t="s">
        <v>445</v>
      </c>
      <c r="E149" s="74">
        <v>1</v>
      </c>
      <c r="F149" s="73" t="s">
        <v>446</v>
      </c>
      <c r="G149" s="74">
        <v>150</v>
      </c>
      <c r="H149" s="73" t="s">
        <v>288</v>
      </c>
      <c r="I149" s="74">
        <v>4</v>
      </c>
      <c r="J149" s="75">
        <v>305</v>
      </c>
      <c r="K149" s="75">
        <f t="shared" si="2"/>
        <v>1220</v>
      </c>
      <c r="L149" s="76" t="s">
        <v>691</v>
      </c>
      <c r="M149" s="73" t="s">
        <v>290</v>
      </c>
      <c r="N149" s="76" t="s">
        <v>692</v>
      </c>
      <c r="O149" s="77" t="s">
        <v>692</v>
      </c>
      <c r="P149" s="78">
        <v>45444</v>
      </c>
      <c r="Q149" s="74" t="s">
        <v>292</v>
      </c>
      <c r="R149" s="74" t="s">
        <v>293</v>
      </c>
      <c r="S149" s="74"/>
      <c r="T149" s="74"/>
      <c r="U149" s="74"/>
    </row>
    <row r="150" spans="1:21" x14ac:dyDescent="0.25">
      <c r="A150" s="73" t="s">
        <v>693</v>
      </c>
      <c r="B150" s="73" t="s">
        <v>694</v>
      </c>
      <c r="C150" s="73" t="s">
        <v>285</v>
      </c>
      <c r="D150" s="73" t="s">
        <v>522</v>
      </c>
      <c r="E150" s="74">
        <v>1</v>
      </c>
      <c r="F150" s="73" t="s">
        <v>695</v>
      </c>
      <c r="G150" s="74">
        <v>500</v>
      </c>
      <c r="H150" s="73" t="s">
        <v>288</v>
      </c>
      <c r="I150" s="74">
        <v>6</v>
      </c>
      <c r="J150" s="75">
        <v>3649.28</v>
      </c>
      <c r="K150" s="75">
        <f t="shared" si="2"/>
        <v>21895.68</v>
      </c>
      <c r="L150" s="76" t="s">
        <v>298</v>
      </c>
      <c r="M150" s="73" t="s">
        <v>290</v>
      </c>
      <c r="N150" s="76" t="s">
        <v>299</v>
      </c>
      <c r="O150" s="77" t="s">
        <v>299</v>
      </c>
      <c r="P150" s="78">
        <v>45444</v>
      </c>
      <c r="Q150" s="74" t="s">
        <v>292</v>
      </c>
      <c r="R150" s="74" t="s">
        <v>293</v>
      </c>
      <c r="S150" s="74"/>
      <c r="T150" s="74"/>
      <c r="U150" s="74"/>
    </row>
    <row r="151" spans="1:21" x14ac:dyDescent="0.25">
      <c r="A151" s="73" t="s">
        <v>696</v>
      </c>
      <c r="B151" s="73" t="s">
        <v>697</v>
      </c>
      <c r="C151" s="73" t="s">
        <v>285</v>
      </c>
      <c r="D151" s="73" t="s">
        <v>286</v>
      </c>
      <c r="E151" s="74">
        <v>30</v>
      </c>
      <c r="F151" s="73" t="s">
        <v>287</v>
      </c>
      <c r="G151" s="74">
        <v>200</v>
      </c>
      <c r="H151" s="73" t="s">
        <v>698</v>
      </c>
      <c r="I151" s="74">
        <v>22</v>
      </c>
      <c r="J151" s="75">
        <v>260.57</v>
      </c>
      <c r="K151" s="75">
        <f t="shared" si="2"/>
        <v>5732.54</v>
      </c>
      <c r="L151" s="76" t="s">
        <v>298</v>
      </c>
      <c r="M151" s="73" t="s">
        <v>290</v>
      </c>
      <c r="N151" s="76" t="s">
        <v>299</v>
      </c>
      <c r="O151" s="77" t="s">
        <v>299</v>
      </c>
      <c r="P151" s="78">
        <v>45444</v>
      </c>
      <c r="Q151" s="74" t="s">
        <v>292</v>
      </c>
      <c r="R151" s="74" t="s">
        <v>293</v>
      </c>
      <c r="S151" s="74"/>
      <c r="T151" s="74"/>
      <c r="U151" s="74"/>
    </row>
    <row r="152" spans="1:21" x14ac:dyDescent="0.25">
      <c r="A152" s="73" t="s">
        <v>699</v>
      </c>
      <c r="B152" s="73" t="s">
        <v>700</v>
      </c>
      <c r="C152" s="73" t="s">
        <v>285</v>
      </c>
      <c r="D152" s="73" t="s">
        <v>286</v>
      </c>
      <c r="E152" s="74">
        <v>14</v>
      </c>
      <c r="F152" s="73" t="s">
        <v>302</v>
      </c>
      <c r="G152" s="74">
        <v>6</v>
      </c>
      <c r="H152" s="73" t="s">
        <v>415</v>
      </c>
      <c r="I152" s="74">
        <v>10</v>
      </c>
      <c r="J152" s="75">
        <v>273.39999999999998</v>
      </c>
      <c r="K152" s="75">
        <f t="shared" si="2"/>
        <v>2734</v>
      </c>
      <c r="L152" s="76" t="s">
        <v>298</v>
      </c>
      <c r="M152" s="73" t="s">
        <v>290</v>
      </c>
      <c r="N152" s="76" t="s">
        <v>299</v>
      </c>
      <c r="O152" s="77" t="s">
        <v>299</v>
      </c>
      <c r="P152" s="78">
        <v>45444</v>
      </c>
      <c r="Q152" s="74" t="s">
        <v>292</v>
      </c>
      <c r="R152" s="74" t="s">
        <v>293</v>
      </c>
      <c r="S152" s="74"/>
      <c r="T152" s="74"/>
      <c r="U152" s="74"/>
    </row>
    <row r="153" spans="1:21" x14ac:dyDescent="0.25">
      <c r="A153" s="73" t="s">
        <v>701</v>
      </c>
      <c r="B153" s="73" t="s">
        <v>700</v>
      </c>
      <c r="C153" s="73" t="s">
        <v>285</v>
      </c>
      <c r="D153" s="73" t="s">
        <v>286</v>
      </c>
      <c r="E153" s="74">
        <v>14</v>
      </c>
      <c r="F153" s="73" t="s">
        <v>302</v>
      </c>
      <c r="G153" s="74">
        <v>25</v>
      </c>
      <c r="H153" s="73" t="s">
        <v>288</v>
      </c>
      <c r="I153" s="74">
        <v>10</v>
      </c>
      <c r="J153" s="75">
        <v>800.98</v>
      </c>
      <c r="K153" s="75">
        <f t="shared" si="2"/>
        <v>8009.8</v>
      </c>
      <c r="L153" s="76" t="s">
        <v>298</v>
      </c>
      <c r="M153" s="73" t="s">
        <v>290</v>
      </c>
      <c r="N153" s="76" t="s">
        <v>299</v>
      </c>
      <c r="O153" s="77" t="s">
        <v>299</v>
      </c>
      <c r="P153" s="78">
        <v>45444</v>
      </c>
      <c r="Q153" s="74" t="s">
        <v>292</v>
      </c>
      <c r="R153" s="74" t="s">
        <v>293</v>
      </c>
      <c r="S153" s="74"/>
      <c r="T153" s="74"/>
      <c r="U153" s="74"/>
    </row>
    <row r="154" spans="1:21" x14ac:dyDescent="0.25">
      <c r="A154" s="73" t="s">
        <v>702</v>
      </c>
      <c r="B154" s="73" t="s">
        <v>703</v>
      </c>
      <c r="C154" s="73" t="s">
        <v>285</v>
      </c>
      <c r="D154" s="73" t="s">
        <v>392</v>
      </c>
      <c r="E154" s="74">
        <v>90</v>
      </c>
      <c r="F154" s="73" t="s">
        <v>385</v>
      </c>
      <c r="G154" s="74">
        <v>250</v>
      </c>
      <c r="H154" s="73" t="s">
        <v>704</v>
      </c>
      <c r="I154" s="74">
        <v>16</v>
      </c>
      <c r="J154" s="75">
        <v>47.76</v>
      </c>
      <c r="K154" s="75">
        <f t="shared" si="2"/>
        <v>764.16</v>
      </c>
      <c r="L154" s="76" t="s">
        <v>298</v>
      </c>
      <c r="M154" s="73" t="s">
        <v>290</v>
      </c>
      <c r="N154" s="76" t="s">
        <v>299</v>
      </c>
      <c r="O154" s="77" t="s">
        <v>299</v>
      </c>
      <c r="P154" s="78">
        <v>45444</v>
      </c>
      <c r="Q154" s="74" t="s">
        <v>292</v>
      </c>
      <c r="R154" s="74" t="s">
        <v>293</v>
      </c>
      <c r="S154" s="74"/>
      <c r="T154" s="74"/>
      <c r="U154" s="74"/>
    </row>
    <row r="155" spans="1:21" x14ac:dyDescent="0.25">
      <c r="A155" s="73" t="s">
        <v>705</v>
      </c>
      <c r="B155" s="73" t="s">
        <v>706</v>
      </c>
      <c r="C155" s="73" t="s">
        <v>285</v>
      </c>
      <c r="D155" s="73" t="s">
        <v>296</v>
      </c>
      <c r="E155" s="74">
        <v>20</v>
      </c>
      <c r="F155" s="73" t="s">
        <v>297</v>
      </c>
      <c r="G155" s="74">
        <v>500</v>
      </c>
      <c r="H155" s="73" t="s">
        <v>288</v>
      </c>
      <c r="I155" s="74">
        <v>109</v>
      </c>
      <c r="J155" s="75">
        <v>127</v>
      </c>
      <c r="K155" s="75">
        <f t="shared" si="2"/>
        <v>13843</v>
      </c>
      <c r="L155" s="76" t="s">
        <v>298</v>
      </c>
      <c r="M155" s="73" t="s">
        <v>290</v>
      </c>
      <c r="N155" s="76" t="s">
        <v>299</v>
      </c>
      <c r="O155" s="77" t="s">
        <v>299</v>
      </c>
      <c r="P155" s="78">
        <v>45444</v>
      </c>
      <c r="Q155" s="74" t="s">
        <v>292</v>
      </c>
      <c r="R155" s="74" t="s">
        <v>293</v>
      </c>
      <c r="S155" s="74"/>
      <c r="T155" s="74"/>
      <c r="U155" s="74"/>
    </row>
    <row r="156" spans="1:21" x14ac:dyDescent="0.25">
      <c r="A156" s="73" t="s">
        <v>707</v>
      </c>
      <c r="B156" s="73" t="s">
        <v>708</v>
      </c>
      <c r="C156" s="73" t="s">
        <v>285</v>
      </c>
      <c r="D156" s="73" t="s">
        <v>445</v>
      </c>
      <c r="E156" s="74">
        <v>1</v>
      </c>
      <c r="F156" s="73" t="s">
        <v>446</v>
      </c>
      <c r="G156" s="74">
        <v>1</v>
      </c>
      <c r="H156" s="73" t="s">
        <v>343</v>
      </c>
      <c r="I156" s="74">
        <v>10</v>
      </c>
      <c r="J156" s="75">
        <v>69</v>
      </c>
      <c r="K156" s="75">
        <f t="shared" si="2"/>
        <v>690</v>
      </c>
      <c r="L156" s="76" t="s">
        <v>298</v>
      </c>
      <c r="M156" s="73" t="s">
        <v>290</v>
      </c>
      <c r="N156" s="76" t="s">
        <v>299</v>
      </c>
      <c r="O156" s="77" t="s">
        <v>299</v>
      </c>
      <c r="P156" s="78">
        <v>45444</v>
      </c>
      <c r="Q156" s="74" t="s">
        <v>292</v>
      </c>
      <c r="R156" s="74" t="s">
        <v>293</v>
      </c>
      <c r="S156" s="74"/>
      <c r="T156" s="74"/>
      <c r="U156" s="74"/>
    </row>
    <row r="157" spans="1:21" x14ac:dyDescent="0.25">
      <c r="A157" s="73" t="s">
        <v>709</v>
      </c>
      <c r="B157" s="73" t="s">
        <v>710</v>
      </c>
      <c r="C157" s="73" t="s">
        <v>285</v>
      </c>
      <c r="D157" s="73" t="s">
        <v>296</v>
      </c>
      <c r="E157" s="74">
        <v>6</v>
      </c>
      <c r="F157" s="73" t="s">
        <v>297</v>
      </c>
      <c r="G157" s="74">
        <v>400</v>
      </c>
      <c r="H157" s="73" t="s">
        <v>288</v>
      </c>
      <c r="I157" s="74">
        <v>19</v>
      </c>
      <c r="J157" s="75">
        <v>205.49</v>
      </c>
      <c r="K157" s="75">
        <f t="shared" si="2"/>
        <v>3904.3100000000004</v>
      </c>
      <c r="L157" s="76" t="s">
        <v>298</v>
      </c>
      <c r="M157" s="73" t="s">
        <v>290</v>
      </c>
      <c r="N157" s="76" t="s">
        <v>299</v>
      </c>
      <c r="O157" s="77" t="s">
        <v>299</v>
      </c>
      <c r="P157" s="78">
        <v>45444</v>
      </c>
      <c r="Q157" s="74" t="s">
        <v>292</v>
      </c>
      <c r="R157" s="74" t="s">
        <v>293</v>
      </c>
      <c r="S157" s="74"/>
      <c r="T157" s="74"/>
      <c r="U157" s="74"/>
    </row>
    <row r="158" spans="1:21" x14ac:dyDescent="0.25">
      <c r="A158" s="73" t="s">
        <v>711</v>
      </c>
      <c r="B158" s="73" t="s">
        <v>712</v>
      </c>
      <c r="C158" s="73" t="s">
        <v>285</v>
      </c>
      <c r="D158" s="73" t="s">
        <v>392</v>
      </c>
      <c r="E158" s="74">
        <v>100</v>
      </c>
      <c r="F158" s="73" t="s">
        <v>385</v>
      </c>
      <c r="G158" s="74">
        <v>100</v>
      </c>
      <c r="H158" s="73" t="s">
        <v>713</v>
      </c>
      <c r="I158" s="74">
        <v>27</v>
      </c>
      <c r="J158" s="75">
        <v>379</v>
      </c>
      <c r="K158" s="75">
        <f t="shared" si="2"/>
        <v>10233</v>
      </c>
      <c r="L158" s="76" t="s">
        <v>298</v>
      </c>
      <c r="M158" s="73" t="s">
        <v>290</v>
      </c>
      <c r="N158" s="76" t="s">
        <v>299</v>
      </c>
      <c r="O158" s="77" t="s">
        <v>299</v>
      </c>
      <c r="P158" s="78">
        <v>45444</v>
      </c>
      <c r="Q158" s="74" t="s">
        <v>292</v>
      </c>
      <c r="R158" s="74" t="s">
        <v>293</v>
      </c>
      <c r="S158" s="74"/>
      <c r="T158" s="74"/>
      <c r="U158" s="74"/>
    </row>
    <row r="159" spans="1:21" x14ac:dyDescent="0.25">
      <c r="A159" s="73" t="s">
        <v>714</v>
      </c>
      <c r="B159" s="73" t="s">
        <v>715</v>
      </c>
      <c r="C159" s="73" t="s">
        <v>285</v>
      </c>
      <c r="D159" s="73" t="s">
        <v>445</v>
      </c>
      <c r="E159" s="74">
        <v>1</v>
      </c>
      <c r="F159" s="73" t="s">
        <v>446</v>
      </c>
      <c r="G159" s="74">
        <v>1</v>
      </c>
      <c r="H159" s="73" t="s">
        <v>343</v>
      </c>
      <c r="I159" s="74">
        <v>146</v>
      </c>
      <c r="J159" s="75">
        <v>37.26</v>
      </c>
      <c r="K159" s="75">
        <f t="shared" si="2"/>
        <v>5439.96</v>
      </c>
      <c r="L159" s="76" t="s">
        <v>298</v>
      </c>
      <c r="M159" s="73" t="s">
        <v>290</v>
      </c>
      <c r="N159" s="76" t="s">
        <v>299</v>
      </c>
      <c r="O159" s="77" t="s">
        <v>299</v>
      </c>
      <c r="P159" s="78">
        <v>45444</v>
      </c>
      <c r="Q159" s="74" t="s">
        <v>292</v>
      </c>
      <c r="R159" s="74" t="s">
        <v>293</v>
      </c>
      <c r="S159" s="74"/>
      <c r="T159" s="74"/>
      <c r="U159" s="74"/>
    </row>
    <row r="160" spans="1:21" x14ac:dyDescent="0.25">
      <c r="A160" s="73" t="s">
        <v>716</v>
      </c>
      <c r="B160" s="73" t="s">
        <v>717</v>
      </c>
      <c r="C160" s="73" t="s">
        <v>285</v>
      </c>
      <c r="D160" s="73" t="s">
        <v>445</v>
      </c>
      <c r="E160" s="74">
        <v>1</v>
      </c>
      <c r="F160" s="73" t="s">
        <v>446</v>
      </c>
      <c r="G160" s="74">
        <v>1</v>
      </c>
      <c r="H160" s="73" t="s">
        <v>718</v>
      </c>
      <c r="I160" s="74">
        <v>10</v>
      </c>
      <c r="J160" s="75">
        <v>126.63</v>
      </c>
      <c r="K160" s="75">
        <f t="shared" si="2"/>
        <v>1266.3</v>
      </c>
      <c r="L160" s="76" t="s">
        <v>298</v>
      </c>
      <c r="M160" s="73" t="s">
        <v>290</v>
      </c>
      <c r="N160" s="76" t="s">
        <v>299</v>
      </c>
      <c r="O160" s="77" t="s">
        <v>299</v>
      </c>
      <c r="P160" s="78">
        <v>45444</v>
      </c>
      <c r="Q160" s="74" t="s">
        <v>292</v>
      </c>
      <c r="R160" s="74" t="s">
        <v>293</v>
      </c>
      <c r="S160" s="74"/>
      <c r="T160" s="74"/>
      <c r="U160" s="74"/>
    </row>
    <row r="161" spans="1:21" x14ac:dyDescent="0.25">
      <c r="A161" s="73" t="s">
        <v>719</v>
      </c>
      <c r="B161" s="73" t="s">
        <v>717</v>
      </c>
      <c r="C161" s="73" t="s">
        <v>285</v>
      </c>
      <c r="D161" s="73" t="s">
        <v>445</v>
      </c>
      <c r="E161" s="74">
        <v>1</v>
      </c>
      <c r="F161" s="73" t="s">
        <v>446</v>
      </c>
      <c r="G161" s="74">
        <v>500</v>
      </c>
      <c r="H161" s="73" t="s">
        <v>720</v>
      </c>
      <c r="I161" s="74">
        <v>9</v>
      </c>
      <c r="J161" s="75">
        <v>93.99</v>
      </c>
      <c r="K161" s="75">
        <f t="shared" si="2"/>
        <v>845.91</v>
      </c>
      <c r="L161" s="76" t="s">
        <v>298</v>
      </c>
      <c r="M161" s="73" t="s">
        <v>290</v>
      </c>
      <c r="N161" s="76" t="s">
        <v>299</v>
      </c>
      <c r="O161" s="77" t="s">
        <v>299</v>
      </c>
      <c r="P161" s="78">
        <v>45444</v>
      </c>
      <c r="Q161" s="74" t="s">
        <v>292</v>
      </c>
      <c r="R161" s="74" t="s">
        <v>293</v>
      </c>
      <c r="S161" s="74"/>
      <c r="T161" s="74"/>
      <c r="U161" s="74"/>
    </row>
    <row r="162" spans="1:21" x14ac:dyDescent="0.25">
      <c r="A162" s="73" t="s">
        <v>721</v>
      </c>
      <c r="B162" s="73" t="s">
        <v>722</v>
      </c>
      <c r="C162" s="73" t="s">
        <v>285</v>
      </c>
      <c r="D162" s="73" t="s">
        <v>392</v>
      </c>
      <c r="E162" s="74">
        <v>50</v>
      </c>
      <c r="F162" s="73" t="s">
        <v>385</v>
      </c>
      <c r="G162" s="74">
        <v>250</v>
      </c>
      <c r="H162" s="73" t="s">
        <v>485</v>
      </c>
      <c r="I162" s="74">
        <v>11</v>
      </c>
      <c r="J162" s="75">
        <v>103.41</v>
      </c>
      <c r="K162" s="75">
        <f t="shared" si="2"/>
        <v>1137.51</v>
      </c>
      <c r="L162" s="76" t="s">
        <v>298</v>
      </c>
      <c r="M162" s="73" t="s">
        <v>290</v>
      </c>
      <c r="N162" s="76" t="s">
        <v>299</v>
      </c>
      <c r="O162" s="77" t="s">
        <v>299</v>
      </c>
      <c r="P162" s="78">
        <v>45444</v>
      </c>
      <c r="Q162" s="74" t="s">
        <v>292</v>
      </c>
      <c r="R162" s="74" t="s">
        <v>293</v>
      </c>
      <c r="S162" s="74"/>
      <c r="T162" s="74"/>
      <c r="U162" s="74"/>
    </row>
    <row r="163" spans="1:21" x14ac:dyDescent="0.25">
      <c r="A163" s="73" t="s">
        <v>723</v>
      </c>
      <c r="B163" s="73" t="s">
        <v>724</v>
      </c>
      <c r="C163" s="73" t="s">
        <v>285</v>
      </c>
      <c r="D163" s="73" t="s">
        <v>286</v>
      </c>
      <c r="E163" s="74">
        <v>10</v>
      </c>
      <c r="F163" s="73" t="s">
        <v>302</v>
      </c>
      <c r="G163" s="74">
        <v>500</v>
      </c>
      <c r="H163" s="73" t="s">
        <v>288</v>
      </c>
      <c r="I163" s="74">
        <v>20</v>
      </c>
      <c r="J163" s="75">
        <v>335.96</v>
      </c>
      <c r="K163" s="75">
        <f t="shared" si="2"/>
        <v>6719.2</v>
      </c>
      <c r="L163" s="76" t="s">
        <v>298</v>
      </c>
      <c r="M163" s="73" t="s">
        <v>290</v>
      </c>
      <c r="N163" s="76" t="s">
        <v>299</v>
      </c>
      <c r="O163" s="77" t="s">
        <v>299</v>
      </c>
      <c r="P163" s="78">
        <v>45444</v>
      </c>
      <c r="Q163" s="74" t="s">
        <v>292</v>
      </c>
      <c r="R163" s="74" t="s">
        <v>293</v>
      </c>
      <c r="S163" s="74"/>
      <c r="T163" s="74"/>
      <c r="U163" s="74"/>
    </row>
    <row r="164" spans="1:21" x14ac:dyDescent="0.25">
      <c r="A164" s="73" t="s">
        <v>725</v>
      </c>
      <c r="B164" s="73" t="s">
        <v>726</v>
      </c>
      <c r="C164" s="73" t="s">
        <v>285</v>
      </c>
      <c r="D164" s="73" t="s">
        <v>296</v>
      </c>
      <c r="E164" s="74">
        <v>10</v>
      </c>
      <c r="F164" s="73" t="s">
        <v>297</v>
      </c>
      <c r="G164" s="74">
        <v>200</v>
      </c>
      <c r="H164" s="73" t="s">
        <v>288</v>
      </c>
      <c r="I164" s="74">
        <v>140</v>
      </c>
      <c r="J164" s="75">
        <v>110.5</v>
      </c>
      <c r="K164" s="75">
        <f t="shared" si="2"/>
        <v>15470</v>
      </c>
      <c r="L164" s="76" t="s">
        <v>298</v>
      </c>
      <c r="M164" s="73" t="s">
        <v>290</v>
      </c>
      <c r="N164" s="76" t="s">
        <v>299</v>
      </c>
      <c r="O164" s="77" t="s">
        <v>299</v>
      </c>
      <c r="P164" s="78">
        <v>45444</v>
      </c>
      <c r="Q164" s="74" t="s">
        <v>292</v>
      </c>
      <c r="R164" s="74" t="s">
        <v>293</v>
      </c>
      <c r="S164" s="74"/>
      <c r="T164" s="74"/>
      <c r="U164" s="74"/>
    </row>
    <row r="165" spans="1:21" x14ac:dyDescent="0.25">
      <c r="A165" s="73" t="s">
        <v>727</v>
      </c>
      <c r="B165" s="73" t="s">
        <v>726</v>
      </c>
      <c r="C165" s="73" t="s">
        <v>285</v>
      </c>
      <c r="D165" s="73" t="s">
        <v>296</v>
      </c>
      <c r="E165" s="74">
        <v>20</v>
      </c>
      <c r="F165" s="73" t="s">
        <v>297</v>
      </c>
      <c r="G165" s="74">
        <v>200</v>
      </c>
      <c r="H165" s="73" t="s">
        <v>288</v>
      </c>
      <c r="I165" s="74">
        <v>33</v>
      </c>
      <c r="J165" s="75">
        <v>216.82</v>
      </c>
      <c r="K165" s="75">
        <f t="shared" si="2"/>
        <v>7155.0599999999995</v>
      </c>
      <c r="L165" s="76" t="s">
        <v>298</v>
      </c>
      <c r="M165" s="73" t="s">
        <v>290</v>
      </c>
      <c r="N165" s="76" t="s">
        <v>299</v>
      </c>
      <c r="O165" s="77" t="s">
        <v>299</v>
      </c>
      <c r="P165" s="78">
        <v>45444</v>
      </c>
      <c r="Q165" s="74" t="s">
        <v>292</v>
      </c>
      <c r="R165" s="74" t="s">
        <v>293</v>
      </c>
      <c r="S165" s="74"/>
      <c r="T165" s="74"/>
      <c r="U165" s="74"/>
    </row>
    <row r="166" spans="1:21" x14ac:dyDescent="0.25">
      <c r="A166" s="73" t="s">
        <v>728</v>
      </c>
      <c r="B166" s="73" t="s">
        <v>729</v>
      </c>
      <c r="C166" s="73" t="s">
        <v>285</v>
      </c>
      <c r="D166" s="73" t="s">
        <v>296</v>
      </c>
      <c r="E166" s="74">
        <v>10</v>
      </c>
      <c r="F166" s="73" t="s">
        <v>297</v>
      </c>
      <c r="G166" s="74">
        <v>200</v>
      </c>
      <c r="H166" s="73" t="s">
        <v>288</v>
      </c>
      <c r="I166" s="74">
        <v>1097</v>
      </c>
      <c r="J166" s="75">
        <v>78.989999999999995</v>
      </c>
      <c r="K166" s="75">
        <f t="shared" si="2"/>
        <v>86652.03</v>
      </c>
      <c r="L166" s="76" t="s">
        <v>298</v>
      </c>
      <c r="M166" s="73" t="s">
        <v>290</v>
      </c>
      <c r="N166" s="76" t="s">
        <v>299</v>
      </c>
      <c r="O166" s="77" t="s">
        <v>299</v>
      </c>
      <c r="P166" s="78">
        <v>45444</v>
      </c>
      <c r="Q166" s="74" t="s">
        <v>292</v>
      </c>
      <c r="R166" s="74" t="s">
        <v>293</v>
      </c>
      <c r="S166" s="74"/>
      <c r="T166" s="74"/>
      <c r="U166" s="74"/>
    </row>
    <row r="167" spans="1:21" x14ac:dyDescent="0.25">
      <c r="A167" s="73" t="s">
        <v>730</v>
      </c>
      <c r="B167" s="73" t="s">
        <v>731</v>
      </c>
      <c r="C167" s="73" t="s">
        <v>285</v>
      </c>
      <c r="D167" s="73" t="s">
        <v>732</v>
      </c>
      <c r="E167" s="74">
        <v>12</v>
      </c>
      <c r="F167" s="73" t="s">
        <v>733</v>
      </c>
      <c r="G167" s="74">
        <v>300</v>
      </c>
      <c r="H167" s="73" t="s">
        <v>734</v>
      </c>
      <c r="I167" s="74">
        <v>5</v>
      </c>
      <c r="J167" s="75">
        <v>570.22</v>
      </c>
      <c r="K167" s="75">
        <f t="shared" si="2"/>
        <v>2851.1000000000004</v>
      </c>
      <c r="L167" s="76" t="s">
        <v>298</v>
      </c>
      <c r="M167" s="73" t="s">
        <v>290</v>
      </c>
      <c r="N167" s="76" t="s">
        <v>299</v>
      </c>
      <c r="O167" s="77" t="s">
        <v>299</v>
      </c>
      <c r="P167" s="78">
        <v>45444</v>
      </c>
      <c r="Q167" s="74" t="s">
        <v>292</v>
      </c>
      <c r="R167" s="74" t="s">
        <v>293</v>
      </c>
      <c r="S167" s="74"/>
      <c r="T167" s="74"/>
      <c r="U167" s="74"/>
    </row>
    <row r="168" spans="1:21" x14ac:dyDescent="0.25">
      <c r="A168" s="73" t="s">
        <v>735</v>
      </c>
      <c r="B168" s="73" t="s">
        <v>736</v>
      </c>
      <c r="C168" s="73" t="s">
        <v>285</v>
      </c>
      <c r="D168" s="73" t="s">
        <v>286</v>
      </c>
      <c r="E168" s="74">
        <v>10</v>
      </c>
      <c r="F168" s="73" t="s">
        <v>302</v>
      </c>
      <c r="G168" s="74">
        <v>10</v>
      </c>
      <c r="H168" s="73" t="s">
        <v>288</v>
      </c>
      <c r="I168" s="74">
        <v>292</v>
      </c>
      <c r="J168" s="75">
        <v>55.64</v>
      </c>
      <c r="K168" s="75">
        <f t="shared" si="2"/>
        <v>16246.880000000001</v>
      </c>
      <c r="L168" s="76" t="s">
        <v>298</v>
      </c>
      <c r="M168" s="73" t="s">
        <v>290</v>
      </c>
      <c r="N168" s="76" t="s">
        <v>299</v>
      </c>
      <c r="O168" s="77" t="s">
        <v>299</v>
      </c>
      <c r="P168" s="78">
        <v>45444</v>
      </c>
      <c r="Q168" s="74" t="s">
        <v>292</v>
      </c>
      <c r="R168" s="74" t="s">
        <v>293</v>
      </c>
      <c r="S168" s="74"/>
      <c r="T168" s="74"/>
      <c r="U168" s="74"/>
    </row>
    <row r="169" spans="1:21" x14ac:dyDescent="0.25">
      <c r="A169" s="73" t="s">
        <v>737</v>
      </c>
      <c r="B169" s="73" t="s">
        <v>736</v>
      </c>
      <c r="C169" s="73" t="s">
        <v>285</v>
      </c>
      <c r="D169" s="73" t="s">
        <v>509</v>
      </c>
      <c r="E169" s="74">
        <v>50</v>
      </c>
      <c r="F169" s="73" t="s">
        <v>385</v>
      </c>
      <c r="G169" s="74">
        <v>100</v>
      </c>
      <c r="H169" s="73" t="s">
        <v>288</v>
      </c>
      <c r="I169" s="74">
        <v>46</v>
      </c>
      <c r="J169" s="75">
        <v>73.81</v>
      </c>
      <c r="K169" s="75">
        <f t="shared" si="2"/>
        <v>3395.26</v>
      </c>
      <c r="L169" s="76" t="s">
        <v>298</v>
      </c>
      <c r="M169" s="73" t="s">
        <v>290</v>
      </c>
      <c r="N169" s="76" t="s">
        <v>299</v>
      </c>
      <c r="O169" s="77" t="s">
        <v>299</v>
      </c>
      <c r="P169" s="78">
        <v>45444</v>
      </c>
      <c r="Q169" s="74" t="s">
        <v>292</v>
      </c>
      <c r="R169" s="74" t="s">
        <v>293</v>
      </c>
      <c r="S169" s="74"/>
      <c r="T169" s="74"/>
      <c r="U169" s="74"/>
    </row>
    <row r="170" spans="1:21" x14ac:dyDescent="0.25">
      <c r="A170" s="73" t="s">
        <v>738</v>
      </c>
      <c r="B170" s="73" t="s">
        <v>739</v>
      </c>
      <c r="C170" s="73" t="s">
        <v>285</v>
      </c>
      <c r="D170" s="73" t="s">
        <v>740</v>
      </c>
      <c r="E170" s="74">
        <v>100</v>
      </c>
      <c r="F170" s="73" t="s">
        <v>587</v>
      </c>
      <c r="G170" s="74">
        <v>0.1</v>
      </c>
      <c r="H170" s="73" t="s">
        <v>385</v>
      </c>
      <c r="I170" s="74">
        <v>1</v>
      </c>
      <c r="J170" s="75">
        <v>678.28</v>
      </c>
      <c r="K170" s="75">
        <f t="shared" si="2"/>
        <v>678.28</v>
      </c>
      <c r="L170" s="76" t="s">
        <v>298</v>
      </c>
      <c r="M170" s="73" t="s">
        <v>290</v>
      </c>
      <c r="N170" s="76" t="s">
        <v>299</v>
      </c>
      <c r="O170" s="77" t="s">
        <v>299</v>
      </c>
      <c r="P170" s="78">
        <v>45444</v>
      </c>
      <c r="Q170" s="74" t="s">
        <v>292</v>
      </c>
      <c r="R170" s="74" t="s">
        <v>293</v>
      </c>
      <c r="S170" s="74"/>
      <c r="T170" s="74"/>
      <c r="U170" s="74"/>
    </row>
    <row r="171" spans="1:21" x14ac:dyDescent="0.25">
      <c r="A171" s="73" t="s">
        <v>741</v>
      </c>
      <c r="B171" s="73" t="s">
        <v>742</v>
      </c>
      <c r="C171" s="73" t="s">
        <v>285</v>
      </c>
      <c r="D171" s="73" t="s">
        <v>286</v>
      </c>
      <c r="E171" s="74">
        <v>30</v>
      </c>
      <c r="F171" s="73" t="s">
        <v>302</v>
      </c>
      <c r="G171" s="74">
        <v>50</v>
      </c>
      <c r="H171" s="73" t="s">
        <v>288</v>
      </c>
      <c r="I171" s="74">
        <v>6</v>
      </c>
      <c r="J171" s="75">
        <v>135.06</v>
      </c>
      <c r="K171" s="75">
        <f t="shared" si="2"/>
        <v>810.36</v>
      </c>
      <c r="L171" s="76" t="s">
        <v>298</v>
      </c>
      <c r="M171" s="73" t="s">
        <v>290</v>
      </c>
      <c r="N171" s="76" t="s">
        <v>299</v>
      </c>
      <c r="O171" s="77" t="s">
        <v>299</v>
      </c>
      <c r="P171" s="78">
        <v>45444</v>
      </c>
      <c r="Q171" s="74" t="s">
        <v>292</v>
      </c>
      <c r="R171" s="74" t="s">
        <v>293</v>
      </c>
      <c r="S171" s="74"/>
      <c r="T171" s="74"/>
      <c r="U171" s="74"/>
    </row>
    <row r="172" spans="1:21" x14ac:dyDescent="0.25">
      <c r="A172" s="73" t="s">
        <v>743</v>
      </c>
      <c r="B172" s="73" t="s">
        <v>744</v>
      </c>
      <c r="C172" s="73" t="s">
        <v>285</v>
      </c>
      <c r="D172" s="73" t="s">
        <v>286</v>
      </c>
      <c r="E172" s="74">
        <v>30</v>
      </c>
      <c r="F172" s="73" t="s">
        <v>302</v>
      </c>
      <c r="G172" s="74">
        <v>100</v>
      </c>
      <c r="H172" s="73" t="s">
        <v>288</v>
      </c>
      <c r="I172" s="74">
        <v>18</v>
      </c>
      <c r="J172" s="75">
        <v>263.06</v>
      </c>
      <c r="K172" s="75">
        <f t="shared" si="2"/>
        <v>4735.08</v>
      </c>
      <c r="L172" s="76" t="s">
        <v>298</v>
      </c>
      <c r="M172" s="73" t="s">
        <v>290</v>
      </c>
      <c r="N172" s="76" t="s">
        <v>299</v>
      </c>
      <c r="O172" s="77" t="s">
        <v>299</v>
      </c>
      <c r="P172" s="78">
        <v>45444</v>
      </c>
      <c r="Q172" s="74" t="s">
        <v>292</v>
      </c>
      <c r="R172" s="74" t="s">
        <v>293</v>
      </c>
      <c r="S172" s="74"/>
      <c r="T172" s="74"/>
      <c r="U172" s="74"/>
    </row>
    <row r="173" spans="1:21" x14ac:dyDescent="0.25">
      <c r="A173" s="73" t="s">
        <v>745</v>
      </c>
      <c r="B173" s="73" t="s">
        <v>746</v>
      </c>
      <c r="C173" s="73" t="s">
        <v>285</v>
      </c>
      <c r="D173" s="73" t="s">
        <v>296</v>
      </c>
      <c r="E173" s="74">
        <v>30</v>
      </c>
      <c r="F173" s="73" t="s">
        <v>297</v>
      </c>
      <c r="G173" s="74">
        <v>6</v>
      </c>
      <c r="H173" s="73" t="s">
        <v>409</v>
      </c>
      <c r="I173" s="74">
        <v>31</v>
      </c>
      <c r="J173" s="75">
        <v>453.56</v>
      </c>
      <c r="K173" s="75">
        <f t="shared" si="2"/>
        <v>14060.36</v>
      </c>
      <c r="L173" s="76" t="s">
        <v>298</v>
      </c>
      <c r="M173" s="73" t="s">
        <v>290</v>
      </c>
      <c r="N173" s="76" t="s">
        <v>299</v>
      </c>
      <c r="O173" s="77" t="s">
        <v>299</v>
      </c>
      <c r="P173" s="78">
        <v>45444</v>
      </c>
      <c r="Q173" s="74" t="s">
        <v>292</v>
      </c>
      <c r="R173" s="74" t="s">
        <v>293</v>
      </c>
      <c r="S173" s="74"/>
      <c r="T173" s="74"/>
      <c r="U173" s="74"/>
    </row>
    <row r="174" spans="1:21" x14ac:dyDescent="0.25">
      <c r="A174" s="73" t="s">
        <v>747</v>
      </c>
      <c r="B174" s="73" t="s">
        <v>748</v>
      </c>
      <c r="C174" s="73" t="s">
        <v>285</v>
      </c>
      <c r="D174" s="73" t="s">
        <v>286</v>
      </c>
      <c r="E174" s="74">
        <v>30</v>
      </c>
      <c r="F174" s="73" t="s">
        <v>302</v>
      </c>
      <c r="G174" s="74">
        <v>30</v>
      </c>
      <c r="H174" s="73" t="s">
        <v>288</v>
      </c>
      <c r="I174" s="74">
        <v>4</v>
      </c>
      <c r="J174" s="75">
        <v>2331.5</v>
      </c>
      <c r="K174" s="75">
        <f t="shared" si="2"/>
        <v>9326</v>
      </c>
      <c r="L174" s="76" t="s">
        <v>289</v>
      </c>
      <c r="M174" s="73" t="s">
        <v>290</v>
      </c>
      <c r="N174" s="76" t="s">
        <v>291</v>
      </c>
      <c r="O174" s="77" t="s">
        <v>291</v>
      </c>
      <c r="P174" s="78">
        <v>45444</v>
      </c>
      <c r="Q174" s="74" t="s">
        <v>292</v>
      </c>
      <c r="R174" s="74" t="s">
        <v>293</v>
      </c>
      <c r="S174" s="74"/>
      <c r="T174" s="74"/>
      <c r="U174" s="74"/>
    </row>
    <row r="175" spans="1:21" x14ac:dyDescent="0.25">
      <c r="A175" s="73" t="s">
        <v>749</v>
      </c>
      <c r="B175" s="73" t="s">
        <v>750</v>
      </c>
      <c r="C175" s="73" t="s">
        <v>285</v>
      </c>
      <c r="D175" s="73" t="s">
        <v>286</v>
      </c>
      <c r="E175" s="74">
        <v>60</v>
      </c>
      <c r="F175" s="73" t="s">
        <v>302</v>
      </c>
      <c r="G175" s="74">
        <v>75</v>
      </c>
      <c r="H175" s="73" t="s">
        <v>288</v>
      </c>
      <c r="I175" s="74">
        <v>15</v>
      </c>
      <c r="J175" s="75">
        <v>55.1</v>
      </c>
      <c r="K175" s="75">
        <f t="shared" si="2"/>
        <v>826.5</v>
      </c>
      <c r="L175" s="76" t="s">
        <v>298</v>
      </c>
      <c r="M175" s="73" t="s">
        <v>290</v>
      </c>
      <c r="N175" s="76" t="s">
        <v>299</v>
      </c>
      <c r="O175" s="77" t="s">
        <v>299</v>
      </c>
      <c r="P175" s="78">
        <v>45444</v>
      </c>
      <c r="Q175" s="74" t="s">
        <v>292</v>
      </c>
      <c r="R175" s="74" t="s">
        <v>293</v>
      </c>
      <c r="S175" s="74"/>
      <c r="T175" s="74"/>
      <c r="U175" s="74"/>
    </row>
    <row r="176" spans="1:21" x14ac:dyDescent="0.25">
      <c r="A176" s="73" t="s">
        <v>751</v>
      </c>
      <c r="B176" s="73" t="s">
        <v>752</v>
      </c>
      <c r="C176" s="73" t="s">
        <v>285</v>
      </c>
      <c r="D176" s="73" t="s">
        <v>286</v>
      </c>
      <c r="E176" s="74">
        <v>60</v>
      </c>
      <c r="F176" s="73" t="s">
        <v>302</v>
      </c>
      <c r="G176" s="74">
        <v>75</v>
      </c>
      <c r="H176" s="73" t="s">
        <v>288</v>
      </c>
      <c r="I176" s="74">
        <v>1</v>
      </c>
      <c r="J176" s="75">
        <v>40.69</v>
      </c>
      <c r="K176" s="75">
        <f t="shared" si="2"/>
        <v>40.69</v>
      </c>
      <c r="L176" s="76" t="s">
        <v>298</v>
      </c>
      <c r="M176" s="73" t="s">
        <v>290</v>
      </c>
      <c r="N176" s="76" t="s">
        <v>299</v>
      </c>
      <c r="O176" s="77" t="s">
        <v>299</v>
      </c>
      <c r="P176" s="78">
        <v>45444</v>
      </c>
      <c r="Q176" s="74" t="s">
        <v>292</v>
      </c>
      <c r="R176" s="74" t="s">
        <v>293</v>
      </c>
      <c r="S176" s="74"/>
      <c r="T176" s="74"/>
      <c r="U176" s="74"/>
    </row>
    <row r="177" spans="1:21" x14ac:dyDescent="0.25">
      <c r="A177" s="73" t="s">
        <v>753</v>
      </c>
      <c r="B177" s="73" t="s">
        <v>754</v>
      </c>
      <c r="C177" s="73" t="s">
        <v>285</v>
      </c>
      <c r="D177" s="73" t="s">
        <v>286</v>
      </c>
      <c r="E177" s="74">
        <v>25</v>
      </c>
      <c r="F177" s="73" t="s">
        <v>302</v>
      </c>
      <c r="G177" s="74">
        <v>1</v>
      </c>
      <c r="H177" s="73" t="s">
        <v>288</v>
      </c>
      <c r="I177" s="74">
        <v>130</v>
      </c>
      <c r="J177" s="75">
        <v>40.549999999999997</v>
      </c>
      <c r="K177" s="75">
        <f t="shared" si="2"/>
        <v>5271.5</v>
      </c>
      <c r="L177" s="76" t="s">
        <v>298</v>
      </c>
      <c r="M177" s="73" t="s">
        <v>290</v>
      </c>
      <c r="N177" s="76" t="s">
        <v>299</v>
      </c>
      <c r="O177" s="77" t="s">
        <v>299</v>
      </c>
      <c r="P177" s="78">
        <v>45444</v>
      </c>
      <c r="Q177" s="74" t="s">
        <v>292</v>
      </c>
      <c r="R177" s="74" t="s">
        <v>293</v>
      </c>
      <c r="S177" s="74"/>
      <c r="T177" s="74"/>
      <c r="U177" s="74"/>
    </row>
    <row r="178" spans="1:21" x14ac:dyDescent="0.25">
      <c r="A178" s="73" t="s">
        <v>755</v>
      </c>
      <c r="B178" s="73" t="s">
        <v>756</v>
      </c>
      <c r="C178" s="73" t="s">
        <v>285</v>
      </c>
      <c r="D178" s="73" t="s">
        <v>364</v>
      </c>
      <c r="E178" s="74">
        <v>25</v>
      </c>
      <c r="F178" s="73" t="s">
        <v>365</v>
      </c>
      <c r="G178" s="74">
        <v>1</v>
      </c>
      <c r="H178" s="73" t="s">
        <v>288</v>
      </c>
      <c r="I178" s="74">
        <v>254</v>
      </c>
      <c r="J178" s="75">
        <v>29.21</v>
      </c>
      <c r="K178" s="75">
        <f t="shared" si="2"/>
        <v>7419.34</v>
      </c>
      <c r="L178" s="76" t="s">
        <v>298</v>
      </c>
      <c r="M178" s="73" t="s">
        <v>290</v>
      </c>
      <c r="N178" s="76" t="s">
        <v>299</v>
      </c>
      <c r="O178" s="77" t="s">
        <v>299</v>
      </c>
      <c r="P178" s="78">
        <v>45444</v>
      </c>
      <c r="Q178" s="74" t="s">
        <v>292</v>
      </c>
      <c r="R178" s="74" t="s">
        <v>293</v>
      </c>
      <c r="S178" s="74"/>
      <c r="T178" s="74"/>
      <c r="U178" s="74"/>
    </row>
    <row r="179" spans="1:21" x14ac:dyDescent="0.25">
      <c r="A179" s="73" t="s">
        <v>757</v>
      </c>
      <c r="B179" s="73" t="s">
        <v>758</v>
      </c>
      <c r="C179" s="73" t="s">
        <v>285</v>
      </c>
      <c r="D179" s="73" t="s">
        <v>296</v>
      </c>
      <c r="E179" s="74">
        <v>30</v>
      </c>
      <c r="F179" s="73" t="s">
        <v>297</v>
      </c>
      <c r="G179" s="74">
        <v>100</v>
      </c>
      <c r="H179" s="73" t="s">
        <v>288</v>
      </c>
      <c r="I179" s="74">
        <v>9</v>
      </c>
      <c r="J179" s="75">
        <v>1578.24</v>
      </c>
      <c r="K179" s="75">
        <f t="shared" si="2"/>
        <v>14204.16</v>
      </c>
      <c r="L179" s="76" t="s">
        <v>298</v>
      </c>
      <c r="M179" s="73" t="s">
        <v>290</v>
      </c>
      <c r="N179" s="76" t="s">
        <v>299</v>
      </c>
      <c r="O179" s="77" t="s">
        <v>299</v>
      </c>
      <c r="P179" s="78">
        <v>45444</v>
      </c>
      <c r="Q179" s="74" t="s">
        <v>292</v>
      </c>
      <c r="R179" s="74" t="s">
        <v>293</v>
      </c>
      <c r="S179" s="74"/>
      <c r="T179" s="74"/>
      <c r="U179" s="74"/>
    </row>
    <row r="180" spans="1:21" x14ac:dyDescent="0.25">
      <c r="A180" s="73" t="s">
        <v>759</v>
      </c>
      <c r="B180" s="73" t="s">
        <v>760</v>
      </c>
      <c r="C180" s="73" t="s">
        <v>285</v>
      </c>
      <c r="D180" s="73" t="s">
        <v>286</v>
      </c>
      <c r="E180" s="74">
        <v>14</v>
      </c>
      <c r="F180" s="73" t="s">
        <v>302</v>
      </c>
      <c r="G180" s="74">
        <v>500</v>
      </c>
      <c r="H180" s="73" t="s">
        <v>288</v>
      </c>
      <c r="I180" s="74">
        <v>150</v>
      </c>
      <c r="J180" s="75">
        <v>39.75</v>
      </c>
      <c r="K180" s="75">
        <f t="shared" si="2"/>
        <v>5962.5</v>
      </c>
      <c r="L180" s="76" t="s">
        <v>298</v>
      </c>
      <c r="M180" s="73" t="s">
        <v>290</v>
      </c>
      <c r="N180" s="76" t="s">
        <v>299</v>
      </c>
      <c r="O180" s="77" t="s">
        <v>299</v>
      </c>
      <c r="P180" s="78">
        <v>45444</v>
      </c>
      <c r="Q180" s="74" t="s">
        <v>292</v>
      </c>
      <c r="R180" s="74" t="s">
        <v>293</v>
      </c>
      <c r="S180" s="74"/>
      <c r="T180" s="74"/>
      <c r="U180" s="74"/>
    </row>
    <row r="181" spans="1:21" x14ac:dyDescent="0.25">
      <c r="A181" s="73" t="s">
        <v>761</v>
      </c>
      <c r="B181" s="73" t="s">
        <v>762</v>
      </c>
      <c r="C181" s="73" t="s">
        <v>285</v>
      </c>
      <c r="D181" s="73" t="s">
        <v>740</v>
      </c>
      <c r="E181" s="74">
        <v>90</v>
      </c>
      <c r="F181" s="73" t="s">
        <v>763</v>
      </c>
      <c r="G181" s="74">
        <v>3</v>
      </c>
      <c r="H181" s="73" t="s">
        <v>764</v>
      </c>
      <c r="I181" s="74">
        <v>17</v>
      </c>
      <c r="J181" s="75">
        <v>271.42</v>
      </c>
      <c r="K181" s="75">
        <f t="shared" si="2"/>
        <v>4614.1400000000003</v>
      </c>
      <c r="L181" s="76" t="s">
        <v>298</v>
      </c>
      <c r="M181" s="73" t="s">
        <v>290</v>
      </c>
      <c r="N181" s="76" t="s">
        <v>299</v>
      </c>
      <c r="O181" s="77" t="s">
        <v>299</v>
      </c>
      <c r="P181" s="78">
        <v>45444</v>
      </c>
      <c r="Q181" s="74" t="s">
        <v>292</v>
      </c>
      <c r="R181" s="74" t="s">
        <v>293</v>
      </c>
      <c r="S181" s="74"/>
      <c r="T181" s="74"/>
      <c r="U181" s="74"/>
    </row>
    <row r="182" spans="1:21" x14ac:dyDescent="0.25">
      <c r="A182" s="73" t="s">
        <v>765</v>
      </c>
      <c r="B182" s="73" t="s">
        <v>766</v>
      </c>
      <c r="C182" s="73" t="s">
        <v>285</v>
      </c>
      <c r="D182" s="73" t="s">
        <v>286</v>
      </c>
      <c r="E182" s="74">
        <v>14</v>
      </c>
      <c r="F182" s="73" t="s">
        <v>302</v>
      </c>
      <c r="G182" s="74">
        <v>500</v>
      </c>
      <c r="H182" s="73" t="s">
        <v>767</v>
      </c>
      <c r="I182" s="74">
        <v>24</v>
      </c>
      <c r="J182" s="75">
        <v>317.64</v>
      </c>
      <c r="K182" s="75">
        <f t="shared" si="2"/>
        <v>7623.36</v>
      </c>
      <c r="L182" s="76" t="s">
        <v>298</v>
      </c>
      <c r="M182" s="73" t="s">
        <v>290</v>
      </c>
      <c r="N182" s="76" t="s">
        <v>299</v>
      </c>
      <c r="O182" s="77" t="s">
        <v>299</v>
      </c>
      <c r="P182" s="78">
        <v>45444</v>
      </c>
      <c r="Q182" s="74" t="s">
        <v>292</v>
      </c>
      <c r="R182" s="74" t="s">
        <v>293</v>
      </c>
      <c r="S182" s="74"/>
      <c r="T182" s="74"/>
      <c r="U182" s="74"/>
    </row>
    <row r="183" spans="1:21" x14ac:dyDescent="0.25">
      <c r="A183" s="73" t="s">
        <v>768</v>
      </c>
      <c r="B183" s="73" t="s">
        <v>769</v>
      </c>
      <c r="C183" s="73" t="s">
        <v>285</v>
      </c>
      <c r="D183" s="73" t="s">
        <v>364</v>
      </c>
      <c r="E183" s="74">
        <v>21</v>
      </c>
      <c r="F183" s="73" t="s">
        <v>365</v>
      </c>
      <c r="G183" s="74">
        <v>2</v>
      </c>
      <c r="H183" s="73" t="s">
        <v>770</v>
      </c>
      <c r="I183" s="74">
        <v>48</v>
      </c>
      <c r="J183" s="75">
        <v>371.32</v>
      </c>
      <c r="K183" s="75">
        <f t="shared" si="2"/>
        <v>17823.36</v>
      </c>
      <c r="L183" s="76" t="s">
        <v>298</v>
      </c>
      <c r="M183" s="73" t="s">
        <v>290</v>
      </c>
      <c r="N183" s="76" t="s">
        <v>299</v>
      </c>
      <c r="O183" s="77" t="s">
        <v>299</v>
      </c>
      <c r="P183" s="78">
        <v>45444</v>
      </c>
      <c r="Q183" s="74" t="s">
        <v>292</v>
      </c>
      <c r="R183" s="74" t="s">
        <v>293</v>
      </c>
      <c r="S183" s="74"/>
      <c r="T183" s="74"/>
      <c r="U183" s="74"/>
    </row>
    <row r="184" spans="1:21" x14ac:dyDescent="0.25">
      <c r="A184" s="73" t="s">
        <v>771</v>
      </c>
      <c r="B184" s="73" t="s">
        <v>772</v>
      </c>
      <c r="C184" s="73" t="s">
        <v>285</v>
      </c>
      <c r="D184" s="73" t="s">
        <v>286</v>
      </c>
      <c r="E184" s="74">
        <v>30</v>
      </c>
      <c r="F184" s="73" t="s">
        <v>302</v>
      </c>
      <c r="G184" s="74">
        <v>10</v>
      </c>
      <c r="H184" s="73" t="s">
        <v>288</v>
      </c>
      <c r="I184" s="74">
        <v>31</v>
      </c>
      <c r="J184" s="75">
        <v>46</v>
      </c>
      <c r="K184" s="75">
        <f t="shared" si="2"/>
        <v>1426</v>
      </c>
      <c r="L184" s="76" t="s">
        <v>298</v>
      </c>
      <c r="M184" s="73" t="s">
        <v>290</v>
      </c>
      <c r="N184" s="76" t="s">
        <v>299</v>
      </c>
      <c r="O184" s="77" t="s">
        <v>299</v>
      </c>
      <c r="P184" s="78">
        <v>45444</v>
      </c>
      <c r="Q184" s="74" t="s">
        <v>292</v>
      </c>
      <c r="R184" s="74" t="s">
        <v>293</v>
      </c>
      <c r="S184" s="74"/>
      <c r="T184" s="74"/>
      <c r="U184" s="74"/>
    </row>
    <row r="185" spans="1:21" x14ac:dyDescent="0.25">
      <c r="A185" s="73" t="s">
        <v>773</v>
      </c>
      <c r="B185" s="73" t="s">
        <v>774</v>
      </c>
      <c r="C185" s="73" t="s">
        <v>285</v>
      </c>
      <c r="D185" s="73" t="s">
        <v>509</v>
      </c>
      <c r="E185" s="74">
        <v>60</v>
      </c>
      <c r="F185" s="73" t="s">
        <v>385</v>
      </c>
      <c r="G185" s="74">
        <v>1</v>
      </c>
      <c r="H185" s="73" t="s">
        <v>510</v>
      </c>
      <c r="I185" s="74">
        <v>21</v>
      </c>
      <c r="J185" s="75">
        <v>340.61</v>
      </c>
      <c r="K185" s="75">
        <f t="shared" si="2"/>
        <v>7152.81</v>
      </c>
      <c r="L185" s="76" t="s">
        <v>298</v>
      </c>
      <c r="M185" s="73" t="s">
        <v>290</v>
      </c>
      <c r="N185" s="76" t="s">
        <v>299</v>
      </c>
      <c r="O185" s="77" t="s">
        <v>299</v>
      </c>
      <c r="P185" s="78">
        <v>45444</v>
      </c>
      <c r="Q185" s="74" t="s">
        <v>292</v>
      </c>
      <c r="R185" s="74" t="s">
        <v>293</v>
      </c>
      <c r="S185" s="74"/>
      <c r="T185" s="74"/>
      <c r="U185" s="74"/>
    </row>
    <row r="186" spans="1:21" x14ac:dyDescent="0.25">
      <c r="A186" s="73" t="s">
        <v>775</v>
      </c>
      <c r="B186" s="73" t="s">
        <v>776</v>
      </c>
      <c r="C186" s="73" t="s">
        <v>285</v>
      </c>
      <c r="D186" s="73" t="s">
        <v>286</v>
      </c>
      <c r="E186" s="74">
        <v>30</v>
      </c>
      <c r="F186" s="73" t="s">
        <v>302</v>
      </c>
      <c r="G186" s="74">
        <v>20</v>
      </c>
      <c r="H186" s="73" t="s">
        <v>288</v>
      </c>
      <c r="I186" s="74">
        <v>2</v>
      </c>
      <c r="J186" s="75">
        <v>863.53</v>
      </c>
      <c r="K186" s="75">
        <f t="shared" si="2"/>
        <v>1727.06</v>
      </c>
      <c r="L186" s="76" t="s">
        <v>298</v>
      </c>
      <c r="M186" s="73" t="s">
        <v>290</v>
      </c>
      <c r="N186" s="76" t="s">
        <v>299</v>
      </c>
      <c r="O186" s="77" t="s">
        <v>299</v>
      </c>
      <c r="P186" s="78">
        <v>45444</v>
      </c>
      <c r="Q186" s="74" t="s">
        <v>292</v>
      </c>
      <c r="R186" s="74" t="s">
        <v>293</v>
      </c>
      <c r="S186" s="74"/>
      <c r="T186" s="74"/>
      <c r="U186" s="74"/>
    </row>
    <row r="187" spans="1:21" x14ac:dyDescent="0.25">
      <c r="A187" s="73" t="s">
        <v>777</v>
      </c>
      <c r="B187" s="73" t="s">
        <v>778</v>
      </c>
      <c r="C187" s="73" t="s">
        <v>285</v>
      </c>
      <c r="D187" s="73" t="s">
        <v>397</v>
      </c>
      <c r="E187" s="74">
        <v>10</v>
      </c>
      <c r="F187" s="73" t="s">
        <v>398</v>
      </c>
      <c r="G187" s="74">
        <v>1000</v>
      </c>
      <c r="H187" s="73" t="s">
        <v>288</v>
      </c>
      <c r="I187" s="74">
        <v>22</v>
      </c>
      <c r="J187" s="75">
        <v>830.26</v>
      </c>
      <c r="K187" s="75">
        <f t="shared" si="2"/>
        <v>18265.72</v>
      </c>
      <c r="L187" s="76" t="s">
        <v>298</v>
      </c>
      <c r="M187" s="73" t="s">
        <v>290</v>
      </c>
      <c r="N187" s="76" t="s">
        <v>299</v>
      </c>
      <c r="O187" s="77" t="s">
        <v>299</v>
      </c>
      <c r="P187" s="78">
        <v>45444</v>
      </c>
      <c r="Q187" s="74" t="s">
        <v>292</v>
      </c>
      <c r="R187" s="74" t="s">
        <v>293</v>
      </c>
      <c r="S187" s="74"/>
      <c r="T187" s="74"/>
      <c r="U187" s="74"/>
    </row>
    <row r="188" spans="1:21" x14ac:dyDescent="0.25">
      <c r="A188" s="73" t="s">
        <v>779</v>
      </c>
      <c r="B188" s="73" t="s">
        <v>780</v>
      </c>
      <c r="C188" s="73" t="s">
        <v>285</v>
      </c>
      <c r="D188" s="73" t="s">
        <v>364</v>
      </c>
      <c r="E188" s="74">
        <v>20</v>
      </c>
      <c r="F188" s="73" t="s">
        <v>365</v>
      </c>
      <c r="G188" s="74">
        <v>500</v>
      </c>
      <c r="H188" s="73" t="s">
        <v>288</v>
      </c>
      <c r="I188" s="74">
        <v>3</v>
      </c>
      <c r="J188" s="75">
        <v>960.88</v>
      </c>
      <c r="K188" s="75">
        <f t="shared" si="2"/>
        <v>2882.64</v>
      </c>
      <c r="L188" s="76" t="s">
        <v>298</v>
      </c>
      <c r="M188" s="73" t="s">
        <v>290</v>
      </c>
      <c r="N188" s="76" t="s">
        <v>299</v>
      </c>
      <c r="O188" s="77" t="s">
        <v>299</v>
      </c>
      <c r="P188" s="78">
        <v>45444</v>
      </c>
      <c r="Q188" s="74" t="s">
        <v>292</v>
      </c>
      <c r="R188" s="74" t="s">
        <v>293</v>
      </c>
      <c r="S188" s="74"/>
      <c r="T188" s="74"/>
      <c r="U188" s="74"/>
    </row>
    <row r="189" spans="1:21" x14ac:dyDescent="0.25">
      <c r="A189" s="73" t="s">
        <v>781</v>
      </c>
      <c r="B189" s="73" t="s">
        <v>782</v>
      </c>
      <c r="C189" s="73" t="s">
        <v>285</v>
      </c>
      <c r="D189" s="73" t="s">
        <v>296</v>
      </c>
      <c r="E189" s="74">
        <v>30</v>
      </c>
      <c r="F189" s="73" t="s">
        <v>297</v>
      </c>
      <c r="G189" s="74">
        <v>5</v>
      </c>
      <c r="H189" s="73" t="s">
        <v>783</v>
      </c>
      <c r="I189" s="74">
        <v>276</v>
      </c>
      <c r="J189" s="75">
        <v>456.25</v>
      </c>
      <c r="K189" s="75">
        <f t="shared" si="2"/>
        <v>125925</v>
      </c>
      <c r="L189" s="76" t="s">
        <v>298</v>
      </c>
      <c r="M189" s="73" t="s">
        <v>290</v>
      </c>
      <c r="N189" s="76" t="s">
        <v>299</v>
      </c>
      <c r="O189" s="77" t="s">
        <v>299</v>
      </c>
      <c r="P189" s="78">
        <v>45444</v>
      </c>
      <c r="Q189" s="74" t="s">
        <v>292</v>
      </c>
      <c r="R189" s="74" t="s">
        <v>293</v>
      </c>
      <c r="S189" s="74"/>
      <c r="T189" s="74"/>
      <c r="U189" s="74"/>
    </row>
    <row r="190" spans="1:21" x14ac:dyDescent="0.25">
      <c r="A190" s="73" t="s">
        <v>784</v>
      </c>
      <c r="B190" s="73" t="s">
        <v>785</v>
      </c>
      <c r="C190" s="73" t="s">
        <v>285</v>
      </c>
      <c r="D190" s="73" t="s">
        <v>286</v>
      </c>
      <c r="E190" s="74">
        <v>10</v>
      </c>
      <c r="F190" s="73" t="s">
        <v>302</v>
      </c>
      <c r="G190" s="74">
        <v>500</v>
      </c>
      <c r="H190" s="73" t="s">
        <v>288</v>
      </c>
      <c r="I190" s="74">
        <v>21</v>
      </c>
      <c r="J190" s="75">
        <v>95.36</v>
      </c>
      <c r="K190" s="75">
        <f t="shared" si="2"/>
        <v>2002.56</v>
      </c>
      <c r="L190" s="76" t="s">
        <v>298</v>
      </c>
      <c r="M190" s="73" t="s">
        <v>290</v>
      </c>
      <c r="N190" s="76" t="s">
        <v>299</v>
      </c>
      <c r="O190" s="77" t="s">
        <v>299</v>
      </c>
      <c r="P190" s="78">
        <v>45444</v>
      </c>
      <c r="Q190" s="74" t="s">
        <v>292</v>
      </c>
      <c r="R190" s="74" t="s">
        <v>293</v>
      </c>
      <c r="S190" s="74"/>
      <c r="T190" s="74"/>
      <c r="U190" s="74"/>
    </row>
    <row r="191" spans="1:21" x14ac:dyDescent="0.25">
      <c r="A191" s="73" t="s">
        <v>786</v>
      </c>
      <c r="B191" s="73" t="s">
        <v>787</v>
      </c>
      <c r="C191" s="73" t="s">
        <v>285</v>
      </c>
      <c r="D191" s="73" t="s">
        <v>392</v>
      </c>
      <c r="E191" s="74">
        <v>60</v>
      </c>
      <c r="F191" s="73" t="s">
        <v>385</v>
      </c>
      <c r="G191" s="74">
        <v>250</v>
      </c>
      <c r="H191" s="73" t="s">
        <v>535</v>
      </c>
      <c r="I191" s="74">
        <v>15</v>
      </c>
      <c r="J191" s="75">
        <v>128.46</v>
      </c>
      <c r="K191" s="75">
        <f t="shared" si="2"/>
        <v>1926.9</v>
      </c>
      <c r="L191" s="76" t="s">
        <v>298</v>
      </c>
      <c r="M191" s="73" t="s">
        <v>290</v>
      </c>
      <c r="N191" s="76" t="s">
        <v>299</v>
      </c>
      <c r="O191" s="77" t="s">
        <v>299</v>
      </c>
      <c r="P191" s="78">
        <v>45444</v>
      </c>
      <c r="Q191" s="74" t="s">
        <v>292</v>
      </c>
      <c r="R191" s="74" t="s">
        <v>293</v>
      </c>
      <c r="S191" s="74"/>
      <c r="T191" s="74"/>
      <c r="U191" s="74"/>
    </row>
    <row r="192" spans="1:21" x14ac:dyDescent="0.25">
      <c r="A192" s="73" t="s">
        <v>788</v>
      </c>
      <c r="B192" s="73" t="s">
        <v>789</v>
      </c>
      <c r="C192" s="73" t="s">
        <v>285</v>
      </c>
      <c r="D192" s="73" t="s">
        <v>296</v>
      </c>
      <c r="E192" s="74">
        <v>16</v>
      </c>
      <c r="F192" s="73" t="s">
        <v>297</v>
      </c>
      <c r="G192" s="74">
        <v>300</v>
      </c>
      <c r="H192" s="73" t="s">
        <v>288</v>
      </c>
      <c r="I192" s="74">
        <v>47</v>
      </c>
      <c r="J192" s="75">
        <v>69.41</v>
      </c>
      <c r="K192" s="75">
        <f t="shared" si="2"/>
        <v>3262.27</v>
      </c>
      <c r="L192" s="76" t="s">
        <v>298</v>
      </c>
      <c r="M192" s="73" t="s">
        <v>290</v>
      </c>
      <c r="N192" s="76" t="s">
        <v>299</v>
      </c>
      <c r="O192" s="77" t="s">
        <v>299</v>
      </c>
      <c r="P192" s="78">
        <v>45444</v>
      </c>
      <c r="Q192" s="74" t="s">
        <v>292</v>
      </c>
      <c r="R192" s="74" t="s">
        <v>293</v>
      </c>
      <c r="S192" s="74"/>
      <c r="T192" s="74"/>
      <c r="U192" s="74"/>
    </row>
    <row r="193" spans="1:21" x14ac:dyDescent="0.25">
      <c r="A193" s="73" t="s">
        <v>790</v>
      </c>
      <c r="B193" s="73" t="s">
        <v>791</v>
      </c>
      <c r="C193" s="73" t="s">
        <v>285</v>
      </c>
      <c r="D193" s="73" t="s">
        <v>296</v>
      </c>
      <c r="E193" s="74">
        <v>21</v>
      </c>
      <c r="F193" s="73" t="s">
        <v>297</v>
      </c>
      <c r="G193" s="74">
        <v>300</v>
      </c>
      <c r="H193" s="73" t="s">
        <v>288</v>
      </c>
      <c r="I193" s="74">
        <v>10</v>
      </c>
      <c r="J193" s="75">
        <v>349.41</v>
      </c>
      <c r="K193" s="75">
        <f t="shared" si="2"/>
        <v>3494.1000000000004</v>
      </c>
      <c r="L193" s="76" t="s">
        <v>298</v>
      </c>
      <c r="M193" s="73" t="s">
        <v>290</v>
      </c>
      <c r="N193" s="76" t="s">
        <v>299</v>
      </c>
      <c r="O193" s="77" t="s">
        <v>299</v>
      </c>
      <c r="P193" s="78">
        <v>45444</v>
      </c>
      <c r="Q193" s="74" t="s">
        <v>292</v>
      </c>
      <c r="R193" s="74" t="s">
        <v>293</v>
      </c>
      <c r="S193" s="74"/>
      <c r="T193" s="74"/>
      <c r="U193" s="74"/>
    </row>
    <row r="194" spans="1:21" x14ac:dyDescent="0.25">
      <c r="A194" s="73" t="s">
        <v>792</v>
      </c>
      <c r="B194" s="73" t="s">
        <v>793</v>
      </c>
      <c r="C194" s="73" t="s">
        <v>285</v>
      </c>
      <c r="D194" s="73" t="s">
        <v>794</v>
      </c>
      <c r="E194" s="74">
        <v>90</v>
      </c>
      <c r="F194" s="73" t="s">
        <v>318</v>
      </c>
      <c r="G194" s="74">
        <v>1</v>
      </c>
      <c r="H194" s="73" t="s">
        <v>795</v>
      </c>
      <c r="I194" s="74">
        <v>35</v>
      </c>
      <c r="J194" s="75">
        <v>180.89</v>
      </c>
      <c r="K194" s="75">
        <f t="shared" si="2"/>
        <v>6331.15</v>
      </c>
      <c r="L194" s="76" t="s">
        <v>298</v>
      </c>
      <c r="M194" s="73" t="s">
        <v>290</v>
      </c>
      <c r="N194" s="76" t="s">
        <v>299</v>
      </c>
      <c r="O194" s="77" t="s">
        <v>299</v>
      </c>
      <c r="P194" s="78">
        <v>45444</v>
      </c>
      <c r="Q194" s="74" t="s">
        <v>292</v>
      </c>
      <c r="R194" s="74" t="s">
        <v>293</v>
      </c>
      <c r="S194" s="74"/>
      <c r="T194" s="74"/>
      <c r="U194" s="74"/>
    </row>
    <row r="195" spans="1:21" x14ac:dyDescent="0.25">
      <c r="A195" s="73" t="s">
        <v>796</v>
      </c>
      <c r="B195" s="73" t="s">
        <v>797</v>
      </c>
      <c r="C195" s="73" t="s">
        <v>285</v>
      </c>
      <c r="D195" s="73" t="s">
        <v>296</v>
      </c>
      <c r="E195" s="74">
        <v>16</v>
      </c>
      <c r="F195" s="73" t="s">
        <v>297</v>
      </c>
      <c r="G195" s="74">
        <v>300</v>
      </c>
      <c r="H195" s="73" t="s">
        <v>288</v>
      </c>
      <c r="I195" s="74">
        <v>3</v>
      </c>
      <c r="J195" s="75">
        <v>53.93</v>
      </c>
      <c r="K195" s="75">
        <f t="shared" si="2"/>
        <v>161.79</v>
      </c>
      <c r="L195" s="76" t="s">
        <v>298</v>
      </c>
      <c r="M195" s="73" t="s">
        <v>290</v>
      </c>
      <c r="N195" s="76" t="s">
        <v>299</v>
      </c>
      <c r="O195" s="77" t="s">
        <v>299</v>
      </c>
      <c r="P195" s="78">
        <v>45444</v>
      </c>
      <c r="Q195" s="74" t="s">
        <v>292</v>
      </c>
      <c r="R195" s="74" t="s">
        <v>293</v>
      </c>
      <c r="S195" s="74"/>
      <c r="T195" s="74"/>
      <c r="U195" s="74"/>
    </row>
    <row r="196" spans="1:21" x14ac:dyDescent="0.25">
      <c r="A196" s="73" t="s">
        <v>798</v>
      </c>
      <c r="B196" s="73" t="s">
        <v>799</v>
      </c>
      <c r="C196" s="73" t="s">
        <v>285</v>
      </c>
      <c r="D196" s="73" t="s">
        <v>317</v>
      </c>
      <c r="E196" s="74">
        <v>200</v>
      </c>
      <c r="F196" s="73" t="s">
        <v>318</v>
      </c>
      <c r="G196" s="74">
        <v>0.05</v>
      </c>
      <c r="H196" s="73" t="s">
        <v>795</v>
      </c>
      <c r="I196" s="74">
        <v>18</v>
      </c>
      <c r="J196" s="75">
        <v>499.12</v>
      </c>
      <c r="K196" s="75">
        <f t="shared" ref="K196:K259" si="3">I196*J196</f>
        <v>8984.16</v>
      </c>
      <c r="L196" s="76" t="s">
        <v>298</v>
      </c>
      <c r="M196" s="73" t="s">
        <v>290</v>
      </c>
      <c r="N196" s="76" t="s">
        <v>299</v>
      </c>
      <c r="O196" s="77" t="s">
        <v>299</v>
      </c>
      <c r="P196" s="78">
        <v>45444</v>
      </c>
      <c r="Q196" s="74" t="s">
        <v>292</v>
      </c>
      <c r="R196" s="74" t="s">
        <v>293</v>
      </c>
      <c r="S196" s="74"/>
      <c r="T196" s="74"/>
      <c r="U196" s="74"/>
    </row>
    <row r="197" spans="1:21" x14ac:dyDescent="0.25">
      <c r="A197" s="73" t="s">
        <v>800</v>
      </c>
      <c r="B197" s="73" t="s">
        <v>801</v>
      </c>
      <c r="C197" s="73" t="s">
        <v>285</v>
      </c>
      <c r="D197" s="73" t="s">
        <v>286</v>
      </c>
      <c r="E197" s="74">
        <v>30</v>
      </c>
      <c r="F197" s="73" t="s">
        <v>287</v>
      </c>
      <c r="G197" s="74">
        <v>50</v>
      </c>
      <c r="H197" s="73" t="s">
        <v>288</v>
      </c>
      <c r="I197" s="74">
        <v>1</v>
      </c>
      <c r="J197" s="75">
        <v>541.45000000000005</v>
      </c>
      <c r="K197" s="75">
        <f t="shared" si="3"/>
        <v>541.45000000000005</v>
      </c>
      <c r="L197" s="76" t="s">
        <v>298</v>
      </c>
      <c r="M197" s="73" t="s">
        <v>290</v>
      </c>
      <c r="N197" s="76" t="s">
        <v>299</v>
      </c>
      <c r="O197" s="77" t="s">
        <v>299</v>
      </c>
      <c r="P197" s="78">
        <v>45444</v>
      </c>
      <c r="Q197" s="74" t="s">
        <v>292</v>
      </c>
      <c r="R197" s="74" t="s">
        <v>293</v>
      </c>
      <c r="S197" s="74"/>
      <c r="T197" s="74"/>
      <c r="U197" s="74"/>
    </row>
    <row r="198" spans="1:21" x14ac:dyDescent="0.25">
      <c r="A198" s="73" t="s">
        <v>802</v>
      </c>
      <c r="B198" s="73" t="s">
        <v>803</v>
      </c>
      <c r="C198" s="73" t="s">
        <v>285</v>
      </c>
      <c r="D198" s="73" t="s">
        <v>286</v>
      </c>
      <c r="E198" s="74">
        <v>30</v>
      </c>
      <c r="F198" s="73" t="s">
        <v>302</v>
      </c>
      <c r="G198" s="74">
        <v>2</v>
      </c>
      <c r="H198" s="73" t="s">
        <v>288</v>
      </c>
      <c r="I198" s="74">
        <v>222</v>
      </c>
      <c r="J198" s="75">
        <v>55.65</v>
      </c>
      <c r="K198" s="75">
        <f t="shared" si="3"/>
        <v>12354.3</v>
      </c>
      <c r="L198" s="76" t="s">
        <v>298</v>
      </c>
      <c r="M198" s="73" t="s">
        <v>290</v>
      </c>
      <c r="N198" s="76" t="s">
        <v>299</v>
      </c>
      <c r="O198" s="77" t="s">
        <v>299</v>
      </c>
      <c r="P198" s="78">
        <v>45444</v>
      </c>
      <c r="Q198" s="74" t="s">
        <v>292</v>
      </c>
      <c r="R198" s="74" t="s">
        <v>293</v>
      </c>
      <c r="S198" s="74"/>
      <c r="T198" s="74"/>
      <c r="U198" s="74"/>
    </row>
    <row r="199" spans="1:21" x14ac:dyDescent="0.25">
      <c r="A199" s="73" t="s">
        <v>804</v>
      </c>
      <c r="B199" s="73" t="s">
        <v>805</v>
      </c>
      <c r="C199" s="73" t="s">
        <v>285</v>
      </c>
      <c r="D199" s="73" t="s">
        <v>449</v>
      </c>
      <c r="E199" s="74">
        <v>250</v>
      </c>
      <c r="F199" s="73" t="s">
        <v>587</v>
      </c>
      <c r="G199" s="74">
        <v>2</v>
      </c>
      <c r="H199" s="73" t="s">
        <v>806</v>
      </c>
      <c r="I199" s="74">
        <v>11</v>
      </c>
      <c r="J199" s="75">
        <v>86.13</v>
      </c>
      <c r="K199" s="75">
        <f t="shared" si="3"/>
        <v>947.43</v>
      </c>
      <c r="L199" s="76" t="s">
        <v>298</v>
      </c>
      <c r="M199" s="73" t="s">
        <v>290</v>
      </c>
      <c r="N199" s="76" t="s">
        <v>299</v>
      </c>
      <c r="O199" s="77" t="s">
        <v>299</v>
      </c>
      <c r="P199" s="78">
        <v>45444</v>
      </c>
      <c r="Q199" s="74" t="s">
        <v>292</v>
      </c>
      <c r="R199" s="74" t="s">
        <v>293</v>
      </c>
      <c r="S199" s="74"/>
      <c r="T199" s="74"/>
      <c r="U199" s="74"/>
    </row>
    <row r="200" spans="1:21" x14ac:dyDescent="0.25">
      <c r="A200" s="73" t="s">
        <v>807</v>
      </c>
      <c r="B200" s="73" t="s">
        <v>808</v>
      </c>
      <c r="C200" s="73" t="s">
        <v>285</v>
      </c>
      <c r="D200" s="73" t="s">
        <v>449</v>
      </c>
      <c r="E200" s="74">
        <v>200</v>
      </c>
      <c r="F200" s="73" t="s">
        <v>587</v>
      </c>
      <c r="G200" s="74">
        <v>2</v>
      </c>
      <c r="H200" s="73" t="s">
        <v>809</v>
      </c>
      <c r="I200" s="74">
        <v>14</v>
      </c>
      <c r="J200" s="75">
        <v>192.57</v>
      </c>
      <c r="K200" s="75">
        <f t="shared" si="3"/>
        <v>2695.98</v>
      </c>
      <c r="L200" s="76" t="s">
        <v>298</v>
      </c>
      <c r="M200" s="73" t="s">
        <v>290</v>
      </c>
      <c r="N200" s="76" t="s">
        <v>299</v>
      </c>
      <c r="O200" s="77" t="s">
        <v>299</v>
      </c>
      <c r="P200" s="78">
        <v>45444</v>
      </c>
      <c r="Q200" s="74" t="s">
        <v>292</v>
      </c>
      <c r="R200" s="74" t="s">
        <v>293</v>
      </c>
      <c r="S200" s="74"/>
      <c r="T200" s="74"/>
      <c r="U200" s="74"/>
    </row>
    <row r="201" spans="1:21" x14ac:dyDescent="0.25">
      <c r="A201" s="73" t="s">
        <v>810</v>
      </c>
      <c r="B201" s="73" t="s">
        <v>811</v>
      </c>
      <c r="C201" s="73" t="s">
        <v>285</v>
      </c>
      <c r="D201" s="73" t="s">
        <v>364</v>
      </c>
      <c r="E201" s="74">
        <v>30</v>
      </c>
      <c r="F201" s="73" t="s">
        <v>365</v>
      </c>
      <c r="G201" s="74">
        <v>2</v>
      </c>
      <c r="H201" s="73" t="s">
        <v>288</v>
      </c>
      <c r="I201" s="74">
        <v>26</v>
      </c>
      <c r="J201" s="75">
        <v>811.72</v>
      </c>
      <c r="K201" s="75">
        <f t="shared" si="3"/>
        <v>21104.720000000001</v>
      </c>
      <c r="L201" s="76" t="s">
        <v>298</v>
      </c>
      <c r="M201" s="73" t="s">
        <v>290</v>
      </c>
      <c r="N201" s="76" t="s">
        <v>299</v>
      </c>
      <c r="O201" s="77" t="s">
        <v>299</v>
      </c>
      <c r="P201" s="78">
        <v>45444</v>
      </c>
      <c r="Q201" s="74" t="s">
        <v>292</v>
      </c>
      <c r="R201" s="74" t="s">
        <v>293</v>
      </c>
      <c r="S201" s="74"/>
      <c r="T201" s="74"/>
      <c r="U201" s="74"/>
    </row>
    <row r="202" spans="1:21" x14ac:dyDescent="0.25">
      <c r="A202" s="73" t="s">
        <v>812</v>
      </c>
      <c r="B202" s="73" t="s">
        <v>813</v>
      </c>
      <c r="C202" s="73" t="s">
        <v>285</v>
      </c>
      <c r="D202" s="73" t="s">
        <v>286</v>
      </c>
      <c r="E202" s="74">
        <v>20</v>
      </c>
      <c r="F202" s="73" t="s">
        <v>302</v>
      </c>
      <c r="G202" s="74">
        <v>125</v>
      </c>
      <c r="H202" s="73" t="s">
        <v>814</v>
      </c>
      <c r="I202" s="74">
        <v>110</v>
      </c>
      <c r="J202" s="75">
        <v>242.15</v>
      </c>
      <c r="K202" s="75">
        <f t="shared" si="3"/>
        <v>26636.5</v>
      </c>
      <c r="L202" s="76" t="s">
        <v>298</v>
      </c>
      <c r="M202" s="73" t="s">
        <v>290</v>
      </c>
      <c r="N202" s="76" t="s">
        <v>299</v>
      </c>
      <c r="O202" s="77" t="s">
        <v>299</v>
      </c>
      <c r="P202" s="78">
        <v>45444</v>
      </c>
      <c r="Q202" s="74" t="s">
        <v>292</v>
      </c>
      <c r="R202" s="74" t="s">
        <v>293</v>
      </c>
      <c r="S202" s="74"/>
      <c r="T202" s="74"/>
      <c r="U202" s="74"/>
    </row>
    <row r="203" spans="1:21" x14ac:dyDescent="0.25">
      <c r="A203" s="73" t="s">
        <v>815</v>
      </c>
      <c r="B203" s="73" t="s">
        <v>816</v>
      </c>
      <c r="C203" s="73" t="s">
        <v>285</v>
      </c>
      <c r="D203" s="73" t="s">
        <v>286</v>
      </c>
      <c r="E203" s="74">
        <v>10</v>
      </c>
      <c r="F203" s="73" t="s">
        <v>302</v>
      </c>
      <c r="G203" s="74">
        <v>125</v>
      </c>
      <c r="H203" s="73" t="s">
        <v>288</v>
      </c>
      <c r="I203" s="74">
        <v>175</v>
      </c>
      <c r="J203" s="75">
        <v>37.29</v>
      </c>
      <c r="K203" s="75">
        <f t="shared" si="3"/>
        <v>6525.75</v>
      </c>
      <c r="L203" s="76" t="s">
        <v>298</v>
      </c>
      <c r="M203" s="73" t="s">
        <v>290</v>
      </c>
      <c r="N203" s="76" t="s">
        <v>299</v>
      </c>
      <c r="O203" s="77" t="s">
        <v>299</v>
      </c>
      <c r="P203" s="78">
        <v>45444</v>
      </c>
      <c r="Q203" s="74" t="s">
        <v>292</v>
      </c>
      <c r="R203" s="74" t="s">
        <v>293</v>
      </c>
      <c r="S203" s="74"/>
      <c r="T203" s="74"/>
      <c r="U203" s="74"/>
    </row>
    <row r="204" spans="1:21" x14ac:dyDescent="0.25">
      <c r="A204" s="73" t="s">
        <v>817</v>
      </c>
      <c r="B204" s="73" t="s">
        <v>818</v>
      </c>
      <c r="C204" s="73" t="s">
        <v>285</v>
      </c>
      <c r="D204" s="73" t="s">
        <v>286</v>
      </c>
      <c r="E204" s="74">
        <v>28</v>
      </c>
      <c r="F204" s="73" t="s">
        <v>302</v>
      </c>
      <c r="G204" s="74">
        <v>75</v>
      </c>
      <c r="H204" s="73" t="s">
        <v>460</v>
      </c>
      <c r="I204" s="74">
        <v>15</v>
      </c>
      <c r="J204" s="75">
        <v>1515.55</v>
      </c>
      <c r="K204" s="75">
        <f t="shared" si="3"/>
        <v>22733.25</v>
      </c>
      <c r="L204" s="76" t="s">
        <v>298</v>
      </c>
      <c r="M204" s="73" t="s">
        <v>290</v>
      </c>
      <c r="N204" s="76" t="s">
        <v>299</v>
      </c>
      <c r="O204" s="77" t="s">
        <v>299</v>
      </c>
      <c r="P204" s="78">
        <v>45444</v>
      </c>
      <c r="Q204" s="74" t="s">
        <v>292</v>
      </c>
      <c r="R204" s="74" t="s">
        <v>293</v>
      </c>
      <c r="S204" s="74"/>
      <c r="T204" s="74"/>
      <c r="U204" s="74"/>
    </row>
    <row r="205" spans="1:21" x14ac:dyDescent="0.25">
      <c r="A205" s="73" t="s">
        <v>819</v>
      </c>
      <c r="B205" s="73" t="s">
        <v>820</v>
      </c>
      <c r="C205" s="73" t="s">
        <v>285</v>
      </c>
      <c r="D205" s="73" t="s">
        <v>286</v>
      </c>
      <c r="E205" s="74">
        <v>28</v>
      </c>
      <c r="F205" s="73" t="s">
        <v>302</v>
      </c>
      <c r="G205" s="74">
        <v>75</v>
      </c>
      <c r="H205" s="73" t="s">
        <v>288</v>
      </c>
      <c r="I205" s="74">
        <v>52</v>
      </c>
      <c r="J205" s="75">
        <v>58.38</v>
      </c>
      <c r="K205" s="75">
        <f t="shared" si="3"/>
        <v>3035.76</v>
      </c>
      <c r="L205" s="76" t="s">
        <v>298</v>
      </c>
      <c r="M205" s="73" t="s">
        <v>290</v>
      </c>
      <c r="N205" s="76" t="s">
        <v>299</v>
      </c>
      <c r="O205" s="77" t="s">
        <v>299</v>
      </c>
      <c r="P205" s="78">
        <v>45444</v>
      </c>
      <c r="Q205" s="74" t="s">
        <v>292</v>
      </c>
      <c r="R205" s="74" t="s">
        <v>293</v>
      </c>
      <c r="S205" s="74"/>
      <c r="T205" s="74"/>
      <c r="U205" s="74"/>
    </row>
    <row r="206" spans="1:21" x14ac:dyDescent="0.25">
      <c r="A206" s="73" t="s">
        <v>821</v>
      </c>
      <c r="B206" s="73" t="s">
        <v>822</v>
      </c>
      <c r="C206" s="73" t="s">
        <v>285</v>
      </c>
      <c r="D206" s="73" t="s">
        <v>317</v>
      </c>
      <c r="E206" s="74">
        <v>100</v>
      </c>
      <c r="F206" s="73" t="s">
        <v>318</v>
      </c>
      <c r="G206" s="74">
        <v>15</v>
      </c>
      <c r="H206" s="73" t="s">
        <v>343</v>
      </c>
      <c r="I206" s="74">
        <v>6</v>
      </c>
      <c r="J206" s="75">
        <v>294.08</v>
      </c>
      <c r="K206" s="75">
        <f t="shared" si="3"/>
        <v>1764.48</v>
      </c>
      <c r="L206" s="76" t="s">
        <v>298</v>
      </c>
      <c r="M206" s="73" t="s">
        <v>290</v>
      </c>
      <c r="N206" s="76" t="s">
        <v>299</v>
      </c>
      <c r="O206" s="77" t="s">
        <v>299</v>
      </c>
      <c r="P206" s="78">
        <v>45444</v>
      </c>
      <c r="Q206" s="74" t="s">
        <v>292</v>
      </c>
      <c r="R206" s="74" t="s">
        <v>293</v>
      </c>
      <c r="S206" s="74"/>
      <c r="T206" s="74"/>
      <c r="U206" s="74"/>
    </row>
    <row r="207" spans="1:21" x14ac:dyDescent="0.25">
      <c r="A207" s="73" t="s">
        <v>823</v>
      </c>
      <c r="B207" s="73" t="s">
        <v>824</v>
      </c>
      <c r="C207" s="73" t="s">
        <v>285</v>
      </c>
      <c r="D207" s="73" t="s">
        <v>825</v>
      </c>
      <c r="E207" s="74">
        <v>60</v>
      </c>
      <c r="F207" s="73" t="s">
        <v>318</v>
      </c>
      <c r="G207" s="74">
        <v>5</v>
      </c>
      <c r="H207" s="73" t="s">
        <v>288</v>
      </c>
      <c r="I207" s="74">
        <v>12</v>
      </c>
      <c r="J207" s="75">
        <v>37.14</v>
      </c>
      <c r="K207" s="75">
        <f t="shared" si="3"/>
        <v>445.68</v>
      </c>
      <c r="L207" s="76" t="s">
        <v>298</v>
      </c>
      <c r="M207" s="73" t="s">
        <v>290</v>
      </c>
      <c r="N207" s="76" t="s">
        <v>299</v>
      </c>
      <c r="O207" s="77" t="s">
        <v>299</v>
      </c>
      <c r="P207" s="78">
        <v>45444</v>
      </c>
      <c r="Q207" s="74" t="s">
        <v>292</v>
      </c>
      <c r="R207" s="74" t="s">
        <v>293</v>
      </c>
      <c r="S207" s="74"/>
      <c r="T207" s="74"/>
      <c r="U207" s="74"/>
    </row>
    <row r="208" spans="1:21" x14ac:dyDescent="0.25">
      <c r="A208" s="73" t="s">
        <v>826</v>
      </c>
      <c r="B208" s="73" t="s">
        <v>827</v>
      </c>
      <c r="C208" s="73" t="s">
        <v>285</v>
      </c>
      <c r="D208" s="73" t="s">
        <v>286</v>
      </c>
      <c r="E208" s="74">
        <v>20</v>
      </c>
      <c r="F208" s="73" t="s">
        <v>302</v>
      </c>
      <c r="G208" s="74">
        <v>4</v>
      </c>
      <c r="H208" s="73" t="s">
        <v>288</v>
      </c>
      <c r="I208" s="74">
        <v>33</v>
      </c>
      <c r="J208" s="75">
        <v>10.41</v>
      </c>
      <c r="K208" s="75">
        <f t="shared" si="3"/>
        <v>343.53000000000003</v>
      </c>
      <c r="L208" s="76" t="s">
        <v>298</v>
      </c>
      <c r="M208" s="73" t="s">
        <v>290</v>
      </c>
      <c r="N208" s="76" t="s">
        <v>299</v>
      </c>
      <c r="O208" s="77" t="s">
        <v>299</v>
      </c>
      <c r="P208" s="78">
        <v>45444</v>
      </c>
      <c r="Q208" s="74" t="s">
        <v>292</v>
      </c>
      <c r="R208" s="74" t="s">
        <v>293</v>
      </c>
      <c r="S208" s="74"/>
      <c r="T208" s="74"/>
      <c r="U208" s="74"/>
    </row>
    <row r="209" spans="1:21" x14ac:dyDescent="0.25">
      <c r="A209" s="73" t="s">
        <v>828</v>
      </c>
      <c r="B209" s="73" t="s">
        <v>829</v>
      </c>
      <c r="C209" s="73" t="s">
        <v>285</v>
      </c>
      <c r="D209" s="73" t="s">
        <v>830</v>
      </c>
      <c r="E209" s="74">
        <v>100</v>
      </c>
      <c r="F209" s="73" t="s">
        <v>318</v>
      </c>
      <c r="G209" s="74">
        <v>5</v>
      </c>
      <c r="H209" s="73" t="s">
        <v>343</v>
      </c>
      <c r="I209" s="74">
        <v>2</v>
      </c>
      <c r="J209" s="75">
        <v>175.35</v>
      </c>
      <c r="K209" s="75">
        <f t="shared" si="3"/>
        <v>350.7</v>
      </c>
      <c r="L209" s="76" t="s">
        <v>298</v>
      </c>
      <c r="M209" s="73" t="s">
        <v>290</v>
      </c>
      <c r="N209" s="76" t="s">
        <v>299</v>
      </c>
      <c r="O209" s="77" t="s">
        <v>299</v>
      </c>
      <c r="P209" s="78">
        <v>45444</v>
      </c>
      <c r="Q209" s="74" t="s">
        <v>292</v>
      </c>
      <c r="R209" s="74" t="s">
        <v>293</v>
      </c>
      <c r="S209" s="74"/>
      <c r="T209" s="74"/>
      <c r="U209" s="74"/>
    </row>
    <row r="210" spans="1:21" x14ac:dyDescent="0.25">
      <c r="A210" s="73" t="s">
        <v>831</v>
      </c>
      <c r="B210" s="73" t="s">
        <v>832</v>
      </c>
      <c r="C210" s="73" t="s">
        <v>285</v>
      </c>
      <c r="D210" s="73" t="s">
        <v>392</v>
      </c>
      <c r="E210" s="74">
        <v>150</v>
      </c>
      <c r="F210" s="73" t="s">
        <v>385</v>
      </c>
      <c r="G210" s="74">
        <v>600</v>
      </c>
      <c r="H210" s="73" t="s">
        <v>288</v>
      </c>
      <c r="I210" s="74">
        <v>50</v>
      </c>
      <c r="J210" s="75">
        <v>503.36</v>
      </c>
      <c r="K210" s="75">
        <f t="shared" si="3"/>
        <v>25168</v>
      </c>
      <c r="L210" s="76" t="s">
        <v>298</v>
      </c>
      <c r="M210" s="73" t="s">
        <v>290</v>
      </c>
      <c r="N210" s="76" t="s">
        <v>299</v>
      </c>
      <c r="O210" s="77" t="s">
        <v>299</v>
      </c>
      <c r="P210" s="78">
        <v>45444</v>
      </c>
      <c r="Q210" s="74" t="s">
        <v>292</v>
      </c>
      <c r="R210" s="74" t="s">
        <v>293</v>
      </c>
      <c r="S210" s="74"/>
      <c r="T210" s="74"/>
      <c r="U210" s="74"/>
    </row>
    <row r="211" spans="1:21" x14ac:dyDescent="0.25">
      <c r="A211" s="73" t="s">
        <v>833</v>
      </c>
      <c r="B211" s="73" t="s">
        <v>834</v>
      </c>
      <c r="C211" s="73" t="s">
        <v>285</v>
      </c>
      <c r="D211" s="73" t="s">
        <v>445</v>
      </c>
      <c r="E211" s="74">
        <v>1</v>
      </c>
      <c r="F211" s="73" t="s">
        <v>446</v>
      </c>
      <c r="G211" s="74">
        <v>200</v>
      </c>
      <c r="H211" s="73" t="s">
        <v>288</v>
      </c>
      <c r="I211" s="74">
        <v>10</v>
      </c>
      <c r="J211" s="75">
        <v>1300</v>
      </c>
      <c r="K211" s="75">
        <f t="shared" si="3"/>
        <v>13000</v>
      </c>
      <c r="L211" s="76" t="s">
        <v>691</v>
      </c>
      <c r="M211" s="73" t="s">
        <v>691</v>
      </c>
      <c r="N211" s="76" t="s">
        <v>691</v>
      </c>
      <c r="O211" s="77" t="s">
        <v>691</v>
      </c>
      <c r="P211" s="78">
        <v>45444</v>
      </c>
      <c r="Q211" s="74" t="s">
        <v>292</v>
      </c>
      <c r="R211" s="74" t="s">
        <v>293</v>
      </c>
      <c r="S211" s="74"/>
      <c r="T211" s="74"/>
      <c r="U211" s="74"/>
    </row>
    <row r="212" spans="1:21" x14ac:dyDescent="0.25">
      <c r="A212" s="73" t="s">
        <v>835</v>
      </c>
      <c r="B212" s="73" t="s">
        <v>836</v>
      </c>
      <c r="C212" s="73" t="s">
        <v>285</v>
      </c>
      <c r="D212" s="73" t="s">
        <v>286</v>
      </c>
      <c r="E212" s="74">
        <v>50</v>
      </c>
      <c r="F212" s="73" t="s">
        <v>302</v>
      </c>
      <c r="G212" s="74">
        <v>10</v>
      </c>
      <c r="H212" s="73" t="s">
        <v>288</v>
      </c>
      <c r="I212" s="74">
        <v>13</v>
      </c>
      <c r="J212" s="75">
        <v>156.43</v>
      </c>
      <c r="K212" s="75">
        <f t="shared" si="3"/>
        <v>2033.5900000000001</v>
      </c>
      <c r="L212" s="76" t="s">
        <v>298</v>
      </c>
      <c r="M212" s="73" t="s">
        <v>290</v>
      </c>
      <c r="N212" s="76" t="s">
        <v>299</v>
      </c>
      <c r="O212" s="77" t="s">
        <v>299</v>
      </c>
      <c r="P212" s="78">
        <v>45444</v>
      </c>
      <c r="Q212" s="74" t="s">
        <v>292</v>
      </c>
      <c r="R212" s="74" t="s">
        <v>293</v>
      </c>
      <c r="S212" s="74"/>
      <c r="T212" s="74"/>
      <c r="U212" s="74"/>
    </row>
    <row r="213" spans="1:21" x14ac:dyDescent="0.25">
      <c r="A213" s="73" t="s">
        <v>837</v>
      </c>
      <c r="B213" s="73" t="s">
        <v>838</v>
      </c>
      <c r="C213" s="73" t="s">
        <v>285</v>
      </c>
      <c r="D213" s="73" t="s">
        <v>286</v>
      </c>
      <c r="E213" s="74">
        <v>30</v>
      </c>
      <c r="F213" s="73" t="s">
        <v>302</v>
      </c>
      <c r="G213" s="74">
        <v>40</v>
      </c>
      <c r="H213" s="73" t="s">
        <v>288</v>
      </c>
      <c r="I213" s="74">
        <v>13</v>
      </c>
      <c r="J213" s="75">
        <v>33.9</v>
      </c>
      <c r="K213" s="75">
        <f t="shared" si="3"/>
        <v>440.7</v>
      </c>
      <c r="L213" s="76" t="s">
        <v>298</v>
      </c>
      <c r="M213" s="73" t="s">
        <v>290</v>
      </c>
      <c r="N213" s="76" t="s">
        <v>299</v>
      </c>
      <c r="O213" s="77" t="s">
        <v>299</v>
      </c>
      <c r="P213" s="78">
        <v>45444</v>
      </c>
      <c r="Q213" s="74" t="s">
        <v>292</v>
      </c>
      <c r="R213" s="74" t="s">
        <v>293</v>
      </c>
      <c r="S213" s="74"/>
      <c r="T213" s="74"/>
      <c r="U213" s="74"/>
    </row>
    <row r="214" spans="1:21" x14ac:dyDescent="0.25">
      <c r="A214" s="73" t="s">
        <v>839</v>
      </c>
      <c r="B214" s="73" t="s">
        <v>840</v>
      </c>
      <c r="C214" s="73" t="s">
        <v>285</v>
      </c>
      <c r="D214" s="73" t="s">
        <v>286</v>
      </c>
      <c r="E214" s="74">
        <v>21</v>
      </c>
      <c r="F214" s="73" t="s">
        <v>302</v>
      </c>
      <c r="G214" s="74">
        <v>2</v>
      </c>
      <c r="H214" s="73" t="s">
        <v>841</v>
      </c>
      <c r="I214" s="74">
        <v>5</v>
      </c>
      <c r="J214" s="75">
        <v>172.71</v>
      </c>
      <c r="K214" s="75">
        <f t="shared" si="3"/>
        <v>863.55000000000007</v>
      </c>
      <c r="L214" s="76" t="s">
        <v>298</v>
      </c>
      <c r="M214" s="73" t="s">
        <v>290</v>
      </c>
      <c r="N214" s="76" t="s">
        <v>299</v>
      </c>
      <c r="O214" s="77" t="s">
        <v>299</v>
      </c>
      <c r="P214" s="78">
        <v>45444</v>
      </c>
      <c r="Q214" s="74" t="s">
        <v>292</v>
      </c>
      <c r="R214" s="74" t="s">
        <v>293</v>
      </c>
      <c r="S214" s="74"/>
      <c r="T214" s="74"/>
      <c r="U214" s="74"/>
    </row>
    <row r="215" spans="1:21" x14ac:dyDescent="0.25">
      <c r="A215" s="73" t="s">
        <v>842</v>
      </c>
      <c r="B215" s="73" t="s">
        <v>843</v>
      </c>
      <c r="C215" s="73" t="s">
        <v>285</v>
      </c>
      <c r="D215" s="73" t="s">
        <v>844</v>
      </c>
      <c r="E215" s="74">
        <v>5</v>
      </c>
      <c r="F215" s="73" t="s">
        <v>598</v>
      </c>
      <c r="G215" s="74">
        <v>20</v>
      </c>
      <c r="H215" s="73" t="s">
        <v>845</v>
      </c>
      <c r="I215" s="74">
        <v>11</v>
      </c>
      <c r="J215" s="75">
        <v>260.41000000000003</v>
      </c>
      <c r="K215" s="75">
        <f t="shared" si="3"/>
        <v>2864.51</v>
      </c>
      <c r="L215" s="76" t="s">
        <v>298</v>
      </c>
      <c r="M215" s="73" t="s">
        <v>290</v>
      </c>
      <c r="N215" s="76" t="s">
        <v>299</v>
      </c>
      <c r="O215" s="77" t="s">
        <v>299</v>
      </c>
      <c r="P215" s="78">
        <v>45444</v>
      </c>
      <c r="Q215" s="74" t="s">
        <v>292</v>
      </c>
      <c r="R215" s="74" t="s">
        <v>293</v>
      </c>
      <c r="S215" s="74"/>
      <c r="T215" s="74"/>
      <c r="U215" s="74"/>
    </row>
    <row r="216" spans="1:21" x14ac:dyDescent="0.25">
      <c r="A216" s="73" t="s">
        <v>846</v>
      </c>
      <c r="B216" s="73" t="s">
        <v>847</v>
      </c>
      <c r="C216" s="73" t="s">
        <v>285</v>
      </c>
      <c r="D216" s="73" t="s">
        <v>286</v>
      </c>
      <c r="E216" s="74">
        <v>30</v>
      </c>
      <c r="F216" s="73" t="s">
        <v>302</v>
      </c>
      <c r="G216" s="74">
        <v>150</v>
      </c>
      <c r="H216" s="73" t="s">
        <v>288</v>
      </c>
      <c r="I216" s="74">
        <v>13</v>
      </c>
      <c r="J216" s="75">
        <v>182</v>
      </c>
      <c r="K216" s="75">
        <f t="shared" si="3"/>
        <v>2366</v>
      </c>
      <c r="L216" s="76" t="s">
        <v>298</v>
      </c>
      <c r="M216" s="73" t="s">
        <v>290</v>
      </c>
      <c r="N216" s="76" t="s">
        <v>299</v>
      </c>
      <c r="O216" s="77" t="s">
        <v>299</v>
      </c>
      <c r="P216" s="78">
        <v>45444</v>
      </c>
      <c r="Q216" s="74" t="s">
        <v>292</v>
      </c>
      <c r="R216" s="74" t="s">
        <v>293</v>
      </c>
      <c r="S216" s="74"/>
      <c r="T216" s="74"/>
      <c r="U216" s="74"/>
    </row>
    <row r="217" spans="1:21" x14ac:dyDescent="0.25">
      <c r="A217" s="73" t="s">
        <v>848</v>
      </c>
      <c r="B217" s="73" t="s">
        <v>849</v>
      </c>
      <c r="C217" s="73" t="s">
        <v>285</v>
      </c>
      <c r="D217" s="73" t="s">
        <v>286</v>
      </c>
      <c r="E217" s="74">
        <v>50</v>
      </c>
      <c r="F217" s="73" t="s">
        <v>302</v>
      </c>
      <c r="G217" s="74">
        <v>500</v>
      </c>
      <c r="H217" s="73" t="s">
        <v>288</v>
      </c>
      <c r="I217" s="74">
        <v>14</v>
      </c>
      <c r="J217" s="75">
        <v>328.7</v>
      </c>
      <c r="K217" s="75">
        <f t="shared" si="3"/>
        <v>4601.8</v>
      </c>
      <c r="L217" s="76" t="s">
        <v>298</v>
      </c>
      <c r="M217" s="73" t="s">
        <v>290</v>
      </c>
      <c r="N217" s="76" t="s">
        <v>299</v>
      </c>
      <c r="O217" s="77" t="s">
        <v>299</v>
      </c>
      <c r="P217" s="78">
        <v>45444</v>
      </c>
      <c r="Q217" s="74" t="s">
        <v>292</v>
      </c>
      <c r="R217" s="74" t="s">
        <v>293</v>
      </c>
      <c r="S217" s="74"/>
      <c r="T217" s="74"/>
      <c r="U217" s="74"/>
    </row>
    <row r="218" spans="1:21" x14ac:dyDescent="0.25">
      <c r="A218" s="73" t="s">
        <v>850</v>
      </c>
      <c r="B218" s="73" t="s">
        <v>851</v>
      </c>
      <c r="C218" s="73" t="s">
        <v>285</v>
      </c>
      <c r="D218" s="73" t="s">
        <v>449</v>
      </c>
      <c r="E218" s="74">
        <v>200</v>
      </c>
      <c r="F218" s="73" t="s">
        <v>587</v>
      </c>
      <c r="G218" s="74">
        <v>10</v>
      </c>
      <c r="H218" s="73" t="s">
        <v>795</v>
      </c>
      <c r="I218" s="74">
        <v>2</v>
      </c>
      <c r="J218" s="75">
        <v>217.35</v>
      </c>
      <c r="K218" s="75">
        <f t="shared" si="3"/>
        <v>434.7</v>
      </c>
      <c r="L218" s="76" t="s">
        <v>298</v>
      </c>
      <c r="M218" s="73" t="s">
        <v>290</v>
      </c>
      <c r="N218" s="76" t="s">
        <v>299</v>
      </c>
      <c r="O218" s="77" t="s">
        <v>299</v>
      </c>
      <c r="P218" s="78">
        <v>45444</v>
      </c>
      <c r="Q218" s="74" t="s">
        <v>292</v>
      </c>
      <c r="R218" s="74" t="s">
        <v>293</v>
      </c>
      <c r="S218" s="74"/>
      <c r="T218" s="74"/>
      <c r="U218" s="74"/>
    </row>
    <row r="219" spans="1:21" x14ac:dyDescent="0.25">
      <c r="A219" s="73" t="s">
        <v>852</v>
      </c>
      <c r="B219" s="73" t="s">
        <v>853</v>
      </c>
      <c r="C219" s="73" t="s">
        <v>285</v>
      </c>
      <c r="D219" s="73" t="s">
        <v>383</v>
      </c>
      <c r="E219" s="74">
        <v>600</v>
      </c>
      <c r="F219" s="73" t="s">
        <v>854</v>
      </c>
      <c r="G219" s="74">
        <v>0</v>
      </c>
      <c r="H219" s="73" t="s">
        <v>855</v>
      </c>
      <c r="I219" s="74">
        <v>180</v>
      </c>
      <c r="J219" s="75">
        <v>85.43</v>
      </c>
      <c r="K219" s="75">
        <f t="shared" si="3"/>
        <v>15377.400000000001</v>
      </c>
      <c r="L219" s="76" t="s">
        <v>298</v>
      </c>
      <c r="M219" s="73" t="s">
        <v>290</v>
      </c>
      <c r="N219" s="76" t="s">
        <v>299</v>
      </c>
      <c r="O219" s="77" t="s">
        <v>299</v>
      </c>
      <c r="P219" s="78">
        <v>45444</v>
      </c>
      <c r="Q219" s="74" t="s">
        <v>292</v>
      </c>
      <c r="R219" s="74" t="s">
        <v>293</v>
      </c>
      <c r="S219" s="74"/>
      <c r="T219" s="74"/>
      <c r="U219" s="74"/>
    </row>
    <row r="220" spans="1:21" x14ac:dyDescent="0.25">
      <c r="A220" s="73" t="s">
        <v>856</v>
      </c>
      <c r="B220" s="73" t="s">
        <v>857</v>
      </c>
      <c r="C220" s="73" t="s">
        <v>285</v>
      </c>
      <c r="D220" s="73" t="s">
        <v>449</v>
      </c>
      <c r="E220" s="74">
        <v>200</v>
      </c>
      <c r="F220" s="73" t="s">
        <v>587</v>
      </c>
      <c r="G220" s="74">
        <v>5</v>
      </c>
      <c r="H220" s="73" t="s">
        <v>795</v>
      </c>
      <c r="I220" s="74">
        <v>3</v>
      </c>
      <c r="J220" s="75">
        <v>237.58</v>
      </c>
      <c r="K220" s="75">
        <f t="shared" si="3"/>
        <v>712.74</v>
      </c>
      <c r="L220" s="76" t="s">
        <v>298</v>
      </c>
      <c r="M220" s="73" t="s">
        <v>290</v>
      </c>
      <c r="N220" s="76" t="s">
        <v>299</v>
      </c>
      <c r="O220" s="77" t="s">
        <v>299</v>
      </c>
      <c r="P220" s="78">
        <v>45444</v>
      </c>
      <c r="Q220" s="74" t="s">
        <v>292</v>
      </c>
      <c r="R220" s="74" t="s">
        <v>293</v>
      </c>
      <c r="S220" s="74"/>
      <c r="T220" s="74"/>
      <c r="U220" s="74"/>
    </row>
    <row r="221" spans="1:21" x14ac:dyDescent="0.25">
      <c r="A221" s="73" t="s">
        <v>858</v>
      </c>
      <c r="B221" s="73" t="s">
        <v>859</v>
      </c>
      <c r="C221" s="73" t="s">
        <v>285</v>
      </c>
      <c r="D221" s="73" t="s">
        <v>317</v>
      </c>
      <c r="E221" s="74">
        <v>100</v>
      </c>
      <c r="F221" s="73" t="s">
        <v>318</v>
      </c>
      <c r="G221" s="74">
        <v>1</v>
      </c>
      <c r="H221" s="73" t="s">
        <v>795</v>
      </c>
      <c r="I221" s="74">
        <v>60</v>
      </c>
      <c r="J221" s="75">
        <v>23.6</v>
      </c>
      <c r="K221" s="75">
        <f t="shared" si="3"/>
        <v>1416</v>
      </c>
      <c r="L221" s="76" t="s">
        <v>298</v>
      </c>
      <c r="M221" s="73" t="s">
        <v>290</v>
      </c>
      <c r="N221" s="76" t="s">
        <v>299</v>
      </c>
      <c r="O221" s="77" t="s">
        <v>299</v>
      </c>
      <c r="P221" s="78">
        <v>45444</v>
      </c>
      <c r="Q221" s="74" t="s">
        <v>292</v>
      </c>
      <c r="R221" s="74" t="s">
        <v>293</v>
      </c>
      <c r="S221" s="74"/>
      <c r="T221" s="74"/>
      <c r="U221" s="74"/>
    </row>
    <row r="222" spans="1:21" x14ac:dyDescent="0.25">
      <c r="A222" s="73" t="s">
        <v>860</v>
      </c>
      <c r="B222" s="73" t="s">
        <v>861</v>
      </c>
      <c r="C222" s="73" t="s">
        <v>285</v>
      </c>
      <c r="D222" s="73" t="s">
        <v>286</v>
      </c>
      <c r="E222" s="74">
        <v>20</v>
      </c>
      <c r="F222" s="73" t="s">
        <v>302</v>
      </c>
      <c r="G222" s="74">
        <v>1</v>
      </c>
      <c r="H222" s="73" t="s">
        <v>288</v>
      </c>
      <c r="I222" s="74">
        <v>8</v>
      </c>
      <c r="J222" s="75">
        <v>49.72</v>
      </c>
      <c r="K222" s="75">
        <f t="shared" si="3"/>
        <v>397.76</v>
      </c>
      <c r="L222" s="76" t="s">
        <v>298</v>
      </c>
      <c r="M222" s="73" t="s">
        <v>290</v>
      </c>
      <c r="N222" s="76" t="s">
        <v>299</v>
      </c>
      <c r="O222" s="77" t="s">
        <v>299</v>
      </c>
      <c r="P222" s="78">
        <v>45444</v>
      </c>
      <c r="Q222" s="74" t="s">
        <v>292</v>
      </c>
      <c r="R222" s="74" t="s">
        <v>293</v>
      </c>
      <c r="S222" s="74"/>
      <c r="T222" s="74"/>
      <c r="U222" s="74"/>
    </row>
    <row r="223" spans="1:21" x14ac:dyDescent="0.25">
      <c r="A223" s="73" t="s">
        <v>862</v>
      </c>
      <c r="B223" s="73" t="s">
        <v>863</v>
      </c>
      <c r="C223" s="73" t="s">
        <v>285</v>
      </c>
      <c r="D223" s="73" t="s">
        <v>864</v>
      </c>
      <c r="E223" s="74">
        <v>1</v>
      </c>
      <c r="F223" s="73" t="s">
        <v>865</v>
      </c>
      <c r="G223" s="74">
        <v>100000</v>
      </c>
      <c r="H223" s="73" t="s">
        <v>866</v>
      </c>
      <c r="I223" s="74">
        <v>35</v>
      </c>
      <c r="J223" s="75">
        <v>336.15</v>
      </c>
      <c r="K223" s="75">
        <f t="shared" si="3"/>
        <v>11765.25</v>
      </c>
      <c r="L223" s="76" t="s">
        <v>298</v>
      </c>
      <c r="M223" s="73" t="s">
        <v>290</v>
      </c>
      <c r="N223" s="76" t="s">
        <v>299</v>
      </c>
      <c r="O223" s="77" t="s">
        <v>299</v>
      </c>
      <c r="P223" s="78">
        <v>45444</v>
      </c>
      <c r="Q223" s="74" t="s">
        <v>292</v>
      </c>
      <c r="R223" s="74" t="s">
        <v>293</v>
      </c>
      <c r="S223" s="74"/>
      <c r="T223" s="74"/>
      <c r="U223" s="74"/>
    </row>
    <row r="224" spans="1:21" x14ac:dyDescent="0.25">
      <c r="A224" s="73" t="s">
        <v>867</v>
      </c>
      <c r="B224" s="73" t="s">
        <v>868</v>
      </c>
      <c r="C224" s="73" t="s">
        <v>285</v>
      </c>
      <c r="D224" s="73" t="s">
        <v>844</v>
      </c>
      <c r="E224" s="74">
        <v>5</v>
      </c>
      <c r="F224" s="73" t="s">
        <v>869</v>
      </c>
      <c r="G224" s="74">
        <v>100</v>
      </c>
      <c r="H224" s="73" t="s">
        <v>870</v>
      </c>
      <c r="I224" s="74">
        <v>16</v>
      </c>
      <c r="J224" s="75">
        <v>83.07</v>
      </c>
      <c r="K224" s="75">
        <f t="shared" si="3"/>
        <v>1329.12</v>
      </c>
      <c r="L224" s="76" t="s">
        <v>298</v>
      </c>
      <c r="M224" s="73" t="s">
        <v>290</v>
      </c>
      <c r="N224" s="76" t="s">
        <v>299</v>
      </c>
      <c r="O224" s="77" t="s">
        <v>299</v>
      </c>
      <c r="P224" s="78">
        <v>45444</v>
      </c>
      <c r="Q224" s="74" t="s">
        <v>292</v>
      </c>
      <c r="R224" s="74" t="s">
        <v>293</v>
      </c>
      <c r="S224" s="74"/>
      <c r="T224" s="74"/>
      <c r="U224" s="74"/>
    </row>
    <row r="225" spans="1:21" x14ac:dyDescent="0.25">
      <c r="A225" s="73" t="s">
        <v>871</v>
      </c>
      <c r="B225" s="73" t="s">
        <v>872</v>
      </c>
      <c r="C225" s="73" t="s">
        <v>285</v>
      </c>
      <c r="D225" s="73" t="s">
        <v>445</v>
      </c>
      <c r="E225" s="74">
        <v>1</v>
      </c>
      <c r="F225" s="73" t="s">
        <v>446</v>
      </c>
      <c r="G225" s="74">
        <v>100</v>
      </c>
      <c r="H225" s="73" t="s">
        <v>873</v>
      </c>
      <c r="I225" s="74">
        <v>42</v>
      </c>
      <c r="J225" s="75">
        <v>55.76</v>
      </c>
      <c r="K225" s="75">
        <f t="shared" si="3"/>
        <v>2341.92</v>
      </c>
      <c r="L225" s="76" t="s">
        <v>298</v>
      </c>
      <c r="M225" s="73" t="s">
        <v>290</v>
      </c>
      <c r="N225" s="76" t="s">
        <v>299</v>
      </c>
      <c r="O225" s="77" t="s">
        <v>299</v>
      </c>
      <c r="P225" s="78">
        <v>45444</v>
      </c>
      <c r="Q225" s="74" t="s">
        <v>292</v>
      </c>
      <c r="R225" s="74" t="s">
        <v>293</v>
      </c>
      <c r="S225" s="74"/>
      <c r="T225" s="74"/>
      <c r="U225" s="74"/>
    </row>
    <row r="226" spans="1:21" x14ac:dyDescent="0.25">
      <c r="A226" s="73" t="s">
        <v>874</v>
      </c>
      <c r="B226" s="73" t="s">
        <v>875</v>
      </c>
      <c r="C226" s="73" t="s">
        <v>285</v>
      </c>
      <c r="D226" s="73" t="s">
        <v>445</v>
      </c>
      <c r="E226" s="74">
        <v>3</v>
      </c>
      <c r="F226" s="73" t="s">
        <v>446</v>
      </c>
      <c r="G226" s="74">
        <v>3</v>
      </c>
      <c r="H226" s="73" t="s">
        <v>385</v>
      </c>
      <c r="I226" s="74">
        <v>6</v>
      </c>
      <c r="J226" s="75">
        <v>89.53</v>
      </c>
      <c r="K226" s="75">
        <f t="shared" si="3"/>
        <v>537.18000000000006</v>
      </c>
      <c r="L226" s="76" t="s">
        <v>298</v>
      </c>
      <c r="M226" s="73" t="s">
        <v>290</v>
      </c>
      <c r="N226" s="76" t="s">
        <v>299</v>
      </c>
      <c r="O226" s="77" t="s">
        <v>299</v>
      </c>
      <c r="P226" s="78">
        <v>45444</v>
      </c>
      <c r="Q226" s="74" t="s">
        <v>292</v>
      </c>
      <c r="R226" s="74" t="s">
        <v>293</v>
      </c>
      <c r="S226" s="74"/>
      <c r="T226" s="74"/>
      <c r="U226" s="74"/>
    </row>
    <row r="227" spans="1:21" x14ac:dyDescent="0.25">
      <c r="A227" s="73" t="s">
        <v>876</v>
      </c>
      <c r="B227" s="73" t="s">
        <v>877</v>
      </c>
      <c r="C227" s="73" t="s">
        <v>285</v>
      </c>
      <c r="D227" s="73" t="s">
        <v>346</v>
      </c>
      <c r="E227" s="74">
        <v>1</v>
      </c>
      <c r="F227" s="73" t="s">
        <v>347</v>
      </c>
      <c r="G227" s="74">
        <v>3</v>
      </c>
      <c r="H227" s="73" t="s">
        <v>385</v>
      </c>
      <c r="I227" s="74">
        <v>43</v>
      </c>
      <c r="J227" s="75">
        <v>323.92</v>
      </c>
      <c r="K227" s="75">
        <f t="shared" si="3"/>
        <v>13928.560000000001</v>
      </c>
      <c r="L227" s="76" t="s">
        <v>298</v>
      </c>
      <c r="M227" s="73" t="s">
        <v>290</v>
      </c>
      <c r="N227" s="76" t="s">
        <v>299</v>
      </c>
      <c r="O227" s="77" t="s">
        <v>299</v>
      </c>
      <c r="P227" s="78">
        <v>45444</v>
      </c>
      <c r="Q227" s="74" t="s">
        <v>292</v>
      </c>
      <c r="R227" s="74" t="s">
        <v>293</v>
      </c>
      <c r="S227" s="74"/>
      <c r="T227" s="74"/>
      <c r="U227" s="74"/>
    </row>
    <row r="228" spans="1:21" x14ac:dyDescent="0.25">
      <c r="A228" s="73" t="s">
        <v>878</v>
      </c>
      <c r="B228" s="73" t="s">
        <v>879</v>
      </c>
      <c r="C228" s="73" t="s">
        <v>285</v>
      </c>
      <c r="D228" s="73" t="s">
        <v>357</v>
      </c>
      <c r="E228" s="74">
        <v>30</v>
      </c>
      <c r="F228" s="73" t="s">
        <v>880</v>
      </c>
      <c r="G228" s="74">
        <v>50</v>
      </c>
      <c r="H228" s="73" t="s">
        <v>881</v>
      </c>
      <c r="I228" s="74">
        <v>71</v>
      </c>
      <c r="J228" s="75">
        <v>59.75</v>
      </c>
      <c r="K228" s="75">
        <f t="shared" si="3"/>
        <v>4242.25</v>
      </c>
      <c r="L228" s="76" t="s">
        <v>298</v>
      </c>
      <c r="M228" s="73" t="s">
        <v>290</v>
      </c>
      <c r="N228" s="76" t="s">
        <v>299</v>
      </c>
      <c r="O228" s="77" t="s">
        <v>299</v>
      </c>
      <c r="P228" s="78">
        <v>45444</v>
      </c>
      <c r="Q228" s="74" t="s">
        <v>292</v>
      </c>
      <c r="R228" s="74" t="s">
        <v>293</v>
      </c>
      <c r="S228" s="74"/>
      <c r="T228" s="74"/>
      <c r="U228" s="74"/>
    </row>
    <row r="229" spans="1:21" x14ac:dyDescent="0.25">
      <c r="A229" s="73" t="s">
        <v>882</v>
      </c>
      <c r="B229" s="73" t="s">
        <v>879</v>
      </c>
      <c r="C229" s="73" t="s">
        <v>285</v>
      </c>
      <c r="D229" s="73" t="s">
        <v>445</v>
      </c>
      <c r="E229" s="74">
        <v>3</v>
      </c>
      <c r="F229" s="73" t="s">
        <v>598</v>
      </c>
      <c r="G229" s="74">
        <v>100</v>
      </c>
      <c r="H229" s="73" t="s">
        <v>883</v>
      </c>
      <c r="I229" s="74">
        <v>78</v>
      </c>
      <c r="J229" s="75">
        <v>84.38</v>
      </c>
      <c r="K229" s="75">
        <f t="shared" si="3"/>
        <v>6581.6399999999994</v>
      </c>
      <c r="L229" s="76" t="s">
        <v>298</v>
      </c>
      <c r="M229" s="73" t="s">
        <v>290</v>
      </c>
      <c r="N229" s="76" t="s">
        <v>299</v>
      </c>
      <c r="O229" s="77" t="s">
        <v>299</v>
      </c>
      <c r="P229" s="78">
        <v>45444</v>
      </c>
      <c r="Q229" s="74" t="s">
        <v>292</v>
      </c>
      <c r="R229" s="74" t="s">
        <v>293</v>
      </c>
      <c r="S229" s="74"/>
      <c r="T229" s="74"/>
      <c r="U229" s="74"/>
    </row>
    <row r="230" spans="1:21" x14ac:dyDescent="0.25">
      <c r="A230" s="73" t="s">
        <v>884</v>
      </c>
      <c r="B230" s="73" t="s">
        <v>885</v>
      </c>
      <c r="C230" s="73" t="s">
        <v>285</v>
      </c>
      <c r="D230" s="73" t="s">
        <v>445</v>
      </c>
      <c r="E230" s="74">
        <v>5</v>
      </c>
      <c r="F230" s="73" t="s">
        <v>446</v>
      </c>
      <c r="G230" s="74">
        <v>100</v>
      </c>
      <c r="H230" s="73" t="s">
        <v>886</v>
      </c>
      <c r="I230" s="74">
        <v>11</v>
      </c>
      <c r="J230" s="75">
        <v>144.11000000000001</v>
      </c>
      <c r="K230" s="75">
        <f t="shared" si="3"/>
        <v>1585.21</v>
      </c>
      <c r="L230" s="76" t="s">
        <v>298</v>
      </c>
      <c r="M230" s="73" t="s">
        <v>290</v>
      </c>
      <c r="N230" s="76" t="s">
        <v>299</v>
      </c>
      <c r="O230" s="77" t="s">
        <v>299</v>
      </c>
      <c r="P230" s="78">
        <v>45444</v>
      </c>
      <c r="Q230" s="74" t="s">
        <v>292</v>
      </c>
      <c r="R230" s="74" t="s">
        <v>293</v>
      </c>
      <c r="S230" s="74"/>
      <c r="T230" s="74"/>
      <c r="U230" s="74"/>
    </row>
    <row r="231" spans="1:21" x14ac:dyDescent="0.25">
      <c r="A231" s="73" t="s">
        <v>887</v>
      </c>
      <c r="B231" s="73" t="s">
        <v>888</v>
      </c>
      <c r="C231" s="73" t="s">
        <v>285</v>
      </c>
      <c r="D231" s="73" t="s">
        <v>445</v>
      </c>
      <c r="E231" s="74">
        <v>5</v>
      </c>
      <c r="F231" s="73" t="s">
        <v>598</v>
      </c>
      <c r="G231" s="74">
        <v>10</v>
      </c>
      <c r="H231" s="73" t="s">
        <v>889</v>
      </c>
      <c r="I231" s="74">
        <v>4</v>
      </c>
      <c r="J231" s="75">
        <v>97.29</v>
      </c>
      <c r="K231" s="75">
        <f t="shared" si="3"/>
        <v>389.16</v>
      </c>
      <c r="L231" s="76" t="s">
        <v>298</v>
      </c>
      <c r="M231" s="73" t="s">
        <v>290</v>
      </c>
      <c r="N231" s="76" t="s">
        <v>299</v>
      </c>
      <c r="O231" s="77" t="s">
        <v>299</v>
      </c>
      <c r="P231" s="78">
        <v>45444</v>
      </c>
      <c r="Q231" s="74" t="s">
        <v>292</v>
      </c>
      <c r="R231" s="74" t="s">
        <v>293</v>
      </c>
      <c r="S231" s="74"/>
      <c r="T231" s="74"/>
      <c r="U231" s="74"/>
    </row>
    <row r="232" spans="1:21" x14ac:dyDescent="0.25">
      <c r="A232" s="73" t="s">
        <v>890</v>
      </c>
      <c r="B232" s="73" t="s">
        <v>891</v>
      </c>
      <c r="C232" s="73" t="s">
        <v>285</v>
      </c>
      <c r="D232" s="73" t="s">
        <v>286</v>
      </c>
      <c r="E232" s="74">
        <v>30</v>
      </c>
      <c r="F232" s="73" t="s">
        <v>302</v>
      </c>
      <c r="G232" s="74">
        <v>100</v>
      </c>
      <c r="H232" s="73" t="s">
        <v>288</v>
      </c>
      <c r="I232" s="74">
        <v>107</v>
      </c>
      <c r="J232" s="75">
        <v>35.24</v>
      </c>
      <c r="K232" s="75">
        <f t="shared" si="3"/>
        <v>3770.6800000000003</v>
      </c>
      <c r="L232" s="76" t="s">
        <v>298</v>
      </c>
      <c r="M232" s="73" t="s">
        <v>290</v>
      </c>
      <c r="N232" s="76" t="s">
        <v>299</v>
      </c>
      <c r="O232" s="77" t="s">
        <v>299</v>
      </c>
      <c r="P232" s="78">
        <v>45444</v>
      </c>
      <c r="Q232" s="74" t="s">
        <v>292</v>
      </c>
      <c r="R232" s="74" t="s">
        <v>293</v>
      </c>
      <c r="S232" s="74"/>
      <c r="T232" s="74"/>
      <c r="U232" s="74"/>
    </row>
    <row r="233" spans="1:21" x14ac:dyDescent="0.25">
      <c r="A233" s="73" t="s">
        <v>892</v>
      </c>
      <c r="B233" s="73" t="s">
        <v>893</v>
      </c>
      <c r="C233" s="73" t="s">
        <v>285</v>
      </c>
      <c r="D233" s="73" t="s">
        <v>449</v>
      </c>
      <c r="E233" s="74">
        <v>100</v>
      </c>
      <c r="F233" s="73" t="s">
        <v>587</v>
      </c>
      <c r="G233" s="74">
        <v>4</v>
      </c>
      <c r="H233" s="73" t="s">
        <v>795</v>
      </c>
      <c r="I233" s="74">
        <v>2</v>
      </c>
      <c r="J233" s="75">
        <v>200.69</v>
      </c>
      <c r="K233" s="75">
        <f t="shared" si="3"/>
        <v>401.38</v>
      </c>
      <c r="L233" s="76" t="s">
        <v>298</v>
      </c>
      <c r="M233" s="73" t="s">
        <v>290</v>
      </c>
      <c r="N233" s="76" t="s">
        <v>299</v>
      </c>
      <c r="O233" s="77" t="s">
        <v>299</v>
      </c>
      <c r="P233" s="78">
        <v>45444</v>
      </c>
      <c r="Q233" s="74" t="s">
        <v>292</v>
      </c>
      <c r="R233" s="74" t="s">
        <v>293</v>
      </c>
      <c r="S233" s="74"/>
      <c r="T233" s="74"/>
      <c r="U233" s="74"/>
    </row>
    <row r="234" spans="1:21" x14ac:dyDescent="0.25">
      <c r="A234" s="73" t="s">
        <v>894</v>
      </c>
      <c r="B234" s="73" t="s">
        <v>895</v>
      </c>
      <c r="C234" s="73" t="s">
        <v>285</v>
      </c>
      <c r="D234" s="73" t="s">
        <v>286</v>
      </c>
      <c r="E234" s="74">
        <v>30</v>
      </c>
      <c r="F234" s="73" t="s">
        <v>302</v>
      </c>
      <c r="G234" s="74">
        <v>180</v>
      </c>
      <c r="H234" s="73" t="s">
        <v>896</v>
      </c>
      <c r="I234" s="74">
        <v>40</v>
      </c>
      <c r="J234" s="75">
        <v>601.42999999999995</v>
      </c>
      <c r="K234" s="75">
        <f t="shared" si="3"/>
        <v>24057.199999999997</v>
      </c>
      <c r="L234" s="76" t="s">
        <v>298</v>
      </c>
      <c r="M234" s="73" t="s">
        <v>290</v>
      </c>
      <c r="N234" s="76" t="s">
        <v>299</v>
      </c>
      <c r="O234" s="77" t="s">
        <v>299</v>
      </c>
      <c r="P234" s="78">
        <v>45444</v>
      </c>
      <c r="Q234" s="74" t="s">
        <v>292</v>
      </c>
      <c r="R234" s="74" t="s">
        <v>293</v>
      </c>
      <c r="S234" s="74"/>
      <c r="T234" s="74"/>
      <c r="U234" s="74"/>
    </row>
    <row r="235" spans="1:21" x14ac:dyDescent="0.25">
      <c r="A235" s="73" t="s">
        <v>897</v>
      </c>
      <c r="B235" s="73" t="s">
        <v>898</v>
      </c>
      <c r="C235" s="73" t="s">
        <v>285</v>
      </c>
      <c r="D235" s="73" t="s">
        <v>296</v>
      </c>
      <c r="E235" s="74">
        <v>60</v>
      </c>
      <c r="F235" s="73" t="s">
        <v>297</v>
      </c>
      <c r="G235" s="74">
        <v>100</v>
      </c>
      <c r="H235" s="73" t="s">
        <v>288</v>
      </c>
      <c r="I235" s="74">
        <v>1</v>
      </c>
      <c r="J235" s="75">
        <v>2283.2399999999998</v>
      </c>
      <c r="K235" s="75">
        <f t="shared" si="3"/>
        <v>2283.2399999999998</v>
      </c>
      <c r="L235" s="76" t="s">
        <v>298</v>
      </c>
      <c r="M235" s="73" t="s">
        <v>290</v>
      </c>
      <c r="N235" s="76" t="s">
        <v>299</v>
      </c>
      <c r="O235" s="77" t="s">
        <v>299</v>
      </c>
      <c r="P235" s="78">
        <v>45444</v>
      </c>
      <c r="Q235" s="74" t="s">
        <v>292</v>
      </c>
      <c r="R235" s="74" t="s">
        <v>293</v>
      </c>
      <c r="S235" s="74"/>
      <c r="T235" s="74"/>
      <c r="U235" s="74"/>
    </row>
    <row r="236" spans="1:21" x14ac:dyDescent="0.25">
      <c r="A236" s="73" t="s">
        <v>899</v>
      </c>
      <c r="B236" s="73" t="s">
        <v>900</v>
      </c>
      <c r="C236" s="73" t="s">
        <v>285</v>
      </c>
      <c r="D236" s="73" t="s">
        <v>286</v>
      </c>
      <c r="E236" s="74">
        <v>28</v>
      </c>
      <c r="F236" s="73" t="s">
        <v>302</v>
      </c>
      <c r="G236" s="74">
        <v>10</v>
      </c>
      <c r="H236" s="73" t="s">
        <v>288</v>
      </c>
      <c r="I236" s="74">
        <v>296</v>
      </c>
      <c r="J236" s="75">
        <v>1563.29</v>
      </c>
      <c r="K236" s="75">
        <f t="shared" si="3"/>
        <v>462733.83999999997</v>
      </c>
      <c r="L236" s="76" t="s">
        <v>298</v>
      </c>
      <c r="M236" s="73" t="s">
        <v>290</v>
      </c>
      <c r="N236" s="76" t="s">
        <v>299</v>
      </c>
      <c r="O236" s="77" t="s">
        <v>299</v>
      </c>
      <c r="P236" s="78">
        <v>45444</v>
      </c>
      <c r="Q236" s="74" t="s">
        <v>292</v>
      </c>
      <c r="R236" s="74" t="s">
        <v>293</v>
      </c>
      <c r="S236" s="74"/>
      <c r="T236" s="74"/>
      <c r="U236" s="74"/>
    </row>
    <row r="237" spans="1:21" x14ac:dyDescent="0.25">
      <c r="A237" s="73" t="s">
        <v>901</v>
      </c>
      <c r="B237" s="73" t="s">
        <v>902</v>
      </c>
      <c r="C237" s="73" t="s">
        <v>285</v>
      </c>
      <c r="D237" s="73" t="s">
        <v>286</v>
      </c>
      <c r="E237" s="74">
        <v>28</v>
      </c>
      <c r="F237" s="73" t="s">
        <v>302</v>
      </c>
      <c r="G237" s="74">
        <v>10</v>
      </c>
      <c r="H237" s="73" t="s">
        <v>903</v>
      </c>
      <c r="I237" s="74">
        <v>85</v>
      </c>
      <c r="J237" s="75">
        <v>1685.02</v>
      </c>
      <c r="K237" s="75">
        <f t="shared" si="3"/>
        <v>143226.70000000001</v>
      </c>
      <c r="L237" s="76" t="s">
        <v>298</v>
      </c>
      <c r="M237" s="73" t="s">
        <v>290</v>
      </c>
      <c r="N237" s="76" t="s">
        <v>299</v>
      </c>
      <c r="O237" s="77" t="s">
        <v>299</v>
      </c>
      <c r="P237" s="78">
        <v>45444</v>
      </c>
      <c r="Q237" s="74" t="s">
        <v>292</v>
      </c>
      <c r="R237" s="74" t="s">
        <v>293</v>
      </c>
      <c r="S237" s="74"/>
      <c r="T237" s="74"/>
      <c r="U237" s="74"/>
    </row>
    <row r="238" spans="1:21" x14ac:dyDescent="0.25">
      <c r="A238" s="73" t="s">
        <v>904</v>
      </c>
      <c r="B238" s="73" t="s">
        <v>902</v>
      </c>
      <c r="C238" s="73" t="s">
        <v>285</v>
      </c>
      <c r="D238" s="73" t="s">
        <v>286</v>
      </c>
      <c r="E238" s="74">
        <v>28</v>
      </c>
      <c r="F238" s="73" t="s">
        <v>302</v>
      </c>
      <c r="G238" s="74">
        <v>5</v>
      </c>
      <c r="H238" s="73" t="s">
        <v>905</v>
      </c>
      <c r="I238" s="74">
        <v>179</v>
      </c>
      <c r="J238" s="75">
        <v>869.39</v>
      </c>
      <c r="K238" s="75">
        <f t="shared" si="3"/>
        <v>155620.81</v>
      </c>
      <c r="L238" s="76" t="s">
        <v>298</v>
      </c>
      <c r="M238" s="73" t="s">
        <v>290</v>
      </c>
      <c r="N238" s="76" t="s">
        <v>299</v>
      </c>
      <c r="O238" s="77" t="s">
        <v>299</v>
      </c>
      <c r="P238" s="78">
        <v>45444</v>
      </c>
      <c r="Q238" s="74" t="s">
        <v>292</v>
      </c>
      <c r="R238" s="74" t="s">
        <v>293</v>
      </c>
      <c r="S238" s="74"/>
      <c r="T238" s="74"/>
      <c r="U238" s="74"/>
    </row>
    <row r="239" spans="1:21" x14ac:dyDescent="0.25">
      <c r="A239" s="73" t="s">
        <v>906</v>
      </c>
      <c r="B239" s="73" t="s">
        <v>907</v>
      </c>
      <c r="C239" s="73" t="s">
        <v>285</v>
      </c>
      <c r="D239" s="73" t="s">
        <v>286</v>
      </c>
      <c r="E239" s="74">
        <v>14</v>
      </c>
      <c r="F239" s="73" t="s">
        <v>302</v>
      </c>
      <c r="G239" s="74">
        <v>15</v>
      </c>
      <c r="H239" s="73" t="s">
        <v>288</v>
      </c>
      <c r="I239" s="74">
        <v>13</v>
      </c>
      <c r="J239" s="75">
        <v>1213.82</v>
      </c>
      <c r="K239" s="75">
        <f t="shared" si="3"/>
        <v>15779.66</v>
      </c>
      <c r="L239" s="76" t="s">
        <v>298</v>
      </c>
      <c r="M239" s="73" t="s">
        <v>290</v>
      </c>
      <c r="N239" s="76" t="s">
        <v>299</v>
      </c>
      <c r="O239" s="77" t="s">
        <v>299</v>
      </c>
      <c r="P239" s="78">
        <v>45444</v>
      </c>
      <c r="Q239" s="74" t="s">
        <v>292</v>
      </c>
      <c r="R239" s="74" t="s">
        <v>293</v>
      </c>
      <c r="S239" s="74"/>
      <c r="T239" s="74"/>
      <c r="U239" s="74"/>
    </row>
    <row r="240" spans="1:21" x14ac:dyDescent="0.25">
      <c r="A240" s="73" t="s">
        <v>908</v>
      </c>
      <c r="B240" s="73" t="s">
        <v>907</v>
      </c>
      <c r="C240" s="73" t="s">
        <v>285</v>
      </c>
      <c r="D240" s="73" t="s">
        <v>286</v>
      </c>
      <c r="E240" s="74">
        <v>14</v>
      </c>
      <c r="F240" s="73" t="s">
        <v>302</v>
      </c>
      <c r="G240" s="74">
        <v>7</v>
      </c>
      <c r="H240" s="73" t="s">
        <v>409</v>
      </c>
      <c r="I240" s="74">
        <v>38</v>
      </c>
      <c r="J240" s="75">
        <v>707.67</v>
      </c>
      <c r="K240" s="75">
        <f t="shared" si="3"/>
        <v>26891.46</v>
      </c>
      <c r="L240" s="76" t="s">
        <v>298</v>
      </c>
      <c r="M240" s="73" t="s">
        <v>290</v>
      </c>
      <c r="N240" s="76" t="s">
        <v>299</v>
      </c>
      <c r="O240" s="77" t="s">
        <v>299</v>
      </c>
      <c r="P240" s="78">
        <v>45444</v>
      </c>
      <c r="Q240" s="74" t="s">
        <v>292</v>
      </c>
      <c r="R240" s="74" t="s">
        <v>293</v>
      </c>
      <c r="S240" s="74"/>
      <c r="T240" s="74"/>
      <c r="U240" s="74"/>
    </row>
    <row r="241" spans="1:21" x14ac:dyDescent="0.25">
      <c r="A241" s="73" t="s">
        <v>909</v>
      </c>
      <c r="B241" s="73" t="s">
        <v>910</v>
      </c>
      <c r="C241" s="73" t="s">
        <v>285</v>
      </c>
      <c r="D241" s="73" t="s">
        <v>286</v>
      </c>
      <c r="E241" s="74">
        <v>20</v>
      </c>
      <c r="F241" s="73" t="s">
        <v>302</v>
      </c>
      <c r="G241" s="74">
        <v>6</v>
      </c>
      <c r="H241" s="73" t="s">
        <v>288</v>
      </c>
      <c r="I241" s="74">
        <v>30</v>
      </c>
      <c r="J241" s="75">
        <v>92.3</v>
      </c>
      <c r="K241" s="75">
        <f t="shared" si="3"/>
        <v>2769</v>
      </c>
      <c r="L241" s="76" t="s">
        <v>298</v>
      </c>
      <c r="M241" s="73" t="s">
        <v>290</v>
      </c>
      <c r="N241" s="76" t="s">
        <v>299</v>
      </c>
      <c r="O241" s="77" t="s">
        <v>299</v>
      </c>
      <c r="P241" s="78">
        <v>45444</v>
      </c>
      <c r="Q241" s="74" t="s">
        <v>292</v>
      </c>
      <c r="R241" s="74" t="s">
        <v>293</v>
      </c>
      <c r="S241" s="74"/>
      <c r="T241" s="74"/>
      <c r="U241" s="74"/>
    </row>
    <row r="242" spans="1:21" x14ac:dyDescent="0.25">
      <c r="A242" s="73" t="s">
        <v>911</v>
      </c>
      <c r="B242" s="73" t="s">
        <v>910</v>
      </c>
      <c r="C242" s="73" t="s">
        <v>285</v>
      </c>
      <c r="D242" s="73" t="s">
        <v>286</v>
      </c>
      <c r="E242" s="74">
        <v>10</v>
      </c>
      <c r="F242" s="73" t="s">
        <v>302</v>
      </c>
      <c r="G242" s="74">
        <v>30</v>
      </c>
      <c r="H242" s="73" t="s">
        <v>288</v>
      </c>
      <c r="I242" s="74">
        <v>34</v>
      </c>
      <c r="J242" s="75">
        <v>145.84</v>
      </c>
      <c r="K242" s="75">
        <f t="shared" si="3"/>
        <v>4958.5600000000004</v>
      </c>
      <c r="L242" s="76" t="s">
        <v>298</v>
      </c>
      <c r="M242" s="73" t="s">
        <v>290</v>
      </c>
      <c r="N242" s="76" t="s">
        <v>299</v>
      </c>
      <c r="O242" s="77" t="s">
        <v>299</v>
      </c>
      <c r="P242" s="78">
        <v>45444</v>
      </c>
      <c r="Q242" s="74" t="s">
        <v>292</v>
      </c>
      <c r="R242" s="74" t="s">
        <v>293</v>
      </c>
      <c r="S242" s="74"/>
      <c r="T242" s="74"/>
      <c r="U242" s="74"/>
    </row>
    <row r="243" spans="1:21" x14ac:dyDescent="0.25">
      <c r="A243" s="73" t="s">
        <v>912</v>
      </c>
      <c r="B243" s="73" t="s">
        <v>913</v>
      </c>
      <c r="C243" s="73" t="s">
        <v>285</v>
      </c>
      <c r="D243" s="73" t="s">
        <v>844</v>
      </c>
      <c r="E243" s="74">
        <v>1</v>
      </c>
      <c r="F243" s="73" t="s">
        <v>869</v>
      </c>
      <c r="G243" s="74">
        <v>60</v>
      </c>
      <c r="H243" s="73" t="s">
        <v>510</v>
      </c>
      <c r="I243" s="74">
        <v>12</v>
      </c>
      <c r="J243" s="75">
        <v>3655</v>
      </c>
      <c r="K243" s="75">
        <f t="shared" si="3"/>
        <v>43860</v>
      </c>
      <c r="L243" s="76" t="s">
        <v>289</v>
      </c>
      <c r="M243" s="73" t="s">
        <v>290</v>
      </c>
      <c r="N243" s="76" t="s">
        <v>291</v>
      </c>
      <c r="O243" s="77" t="s">
        <v>291</v>
      </c>
      <c r="P243" s="78">
        <v>45444</v>
      </c>
      <c r="Q243" s="74" t="s">
        <v>292</v>
      </c>
      <c r="R243" s="74" t="s">
        <v>293</v>
      </c>
      <c r="S243" s="74"/>
      <c r="T243" s="74"/>
      <c r="U243" s="74"/>
    </row>
    <row r="244" spans="1:21" x14ac:dyDescent="0.25">
      <c r="A244" s="73" t="s">
        <v>914</v>
      </c>
      <c r="B244" s="73" t="s">
        <v>915</v>
      </c>
      <c r="C244" s="73" t="s">
        <v>285</v>
      </c>
      <c r="D244" s="73" t="s">
        <v>286</v>
      </c>
      <c r="E244" s="74">
        <v>10</v>
      </c>
      <c r="F244" s="73" t="s">
        <v>302</v>
      </c>
      <c r="G244" s="74">
        <v>5</v>
      </c>
      <c r="H244" s="73" t="s">
        <v>288</v>
      </c>
      <c r="I244" s="74">
        <v>268</v>
      </c>
      <c r="J244" s="75">
        <v>44.84</v>
      </c>
      <c r="K244" s="75">
        <f t="shared" si="3"/>
        <v>12017.12</v>
      </c>
      <c r="L244" s="76" t="s">
        <v>298</v>
      </c>
      <c r="M244" s="73" t="s">
        <v>290</v>
      </c>
      <c r="N244" s="76" t="s">
        <v>299</v>
      </c>
      <c r="O244" s="77" t="s">
        <v>299</v>
      </c>
      <c r="P244" s="78">
        <v>45444</v>
      </c>
      <c r="Q244" s="74" t="s">
        <v>292</v>
      </c>
      <c r="R244" s="74" t="s">
        <v>293</v>
      </c>
      <c r="S244" s="74"/>
      <c r="T244" s="74"/>
      <c r="U244" s="74"/>
    </row>
    <row r="245" spans="1:21" x14ac:dyDescent="0.25">
      <c r="A245" s="73" t="s">
        <v>916</v>
      </c>
      <c r="B245" s="73" t="s">
        <v>917</v>
      </c>
      <c r="C245" s="73" t="s">
        <v>285</v>
      </c>
      <c r="D245" s="73" t="s">
        <v>286</v>
      </c>
      <c r="E245" s="74">
        <v>28</v>
      </c>
      <c r="F245" s="73" t="s">
        <v>302</v>
      </c>
      <c r="G245" s="74">
        <v>7.4999999999999997E-2</v>
      </c>
      <c r="H245" s="73" t="s">
        <v>288</v>
      </c>
      <c r="I245" s="74">
        <v>2</v>
      </c>
      <c r="J245" s="75">
        <v>556.27</v>
      </c>
      <c r="K245" s="75">
        <f t="shared" si="3"/>
        <v>1112.54</v>
      </c>
      <c r="L245" s="76" t="s">
        <v>298</v>
      </c>
      <c r="M245" s="73" t="s">
        <v>290</v>
      </c>
      <c r="N245" s="76" t="s">
        <v>299</v>
      </c>
      <c r="O245" s="77" t="s">
        <v>299</v>
      </c>
      <c r="P245" s="78">
        <v>45444</v>
      </c>
      <c r="Q245" s="74" t="s">
        <v>292</v>
      </c>
      <c r="R245" s="74" t="s">
        <v>293</v>
      </c>
      <c r="S245" s="74"/>
      <c r="T245" s="74"/>
      <c r="U245" s="74"/>
    </row>
    <row r="246" spans="1:21" x14ac:dyDescent="0.25">
      <c r="A246" s="73" t="s">
        <v>918</v>
      </c>
      <c r="B246" s="73" t="s">
        <v>919</v>
      </c>
      <c r="C246" s="73" t="s">
        <v>285</v>
      </c>
      <c r="D246" s="73" t="s">
        <v>286</v>
      </c>
      <c r="E246" s="74">
        <v>21</v>
      </c>
      <c r="F246" s="73" t="s">
        <v>302</v>
      </c>
      <c r="G246" s="74">
        <v>0</v>
      </c>
      <c r="H246" s="73" t="s">
        <v>920</v>
      </c>
      <c r="I246" s="74">
        <v>1</v>
      </c>
      <c r="J246" s="75">
        <v>591.72</v>
      </c>
      <c r="K246" s="75">
        <f t="shared" si="3"/>
        <v>591.72</v>
      </c>
      <c r="L246" s="76" t="s">
        <v>298</v>
      </c>
      <c r="M246" s="73" t="s">
        <v>290</v>
      </c>
      <c r="N246" s="76" t="s">
        <v>299</v>
      </c>
      <c r="O246" s="77" t="s">
        <v>299</v>
      </c>
      <c r="P246" s="78">
        <v>45444</v>
      </c>
      <c r="Q246" s="74" t="s">
        <v>292</v>
      </c>
      <c r="R246" s="74" t="s">
        <v>293</v>
      </c>
      <c r="S246" s="74"/>
      <c r="T246" s="74"/>
      <c r="U246" s="74"/>
    </row>
    <row r="247" spans="1:21" x14ac:dyDescent="0.25">
      <c r="A247" s="73" t="s">
        <v>921</v>
      </c>
      <c r="B247" s="73" t="s">
        <v>922</v>
      </c>
      <c r="C247" s="73" t="s">
        <v>285</v>
      </c>
      <c r="D247" s="73" t="s">
        <v>286</v>
      </c>
      <c r="E247" s="74">
        <v>30</v>
      </c>
      <c r="F247" s="73" t="s">
        <v>302</v>
      </c>
      <c r="G247" s="74">
        <v>100</v>
      </c>
      <c r="H247" s="73" t="s">
        <v>288</v>
      </c>
      <c r="I247" s="74">
        <v>7</v>
      </c>
      <c r="J247" s="75">
        <v>1199.3399999999999</v>
      </c>
      <c r="K247" s="75">
        <f t="shared" si="3"/>
        <v>8395.3799999999992</v>
      </c>
      <c r="L247" s="76" t="s">
        <v>298</v>
      </c>
      <c r="M247" s="73" t="s">
        <v>290</v>
      </c>
      <c r="N247" s="76" t="s">
        <v>299</v>
      </c>
      <c r="O247" s="77" t="s">
        <v>299</v>
      </c>
      <c r="P247" s="78">
        <v>45444</v>
      </c>
      <c r="Q247" s="74" t="s">
        <v>292</v>
      </c>
      <c r="R247" s="74" t="s">
        <v>293</v>
      </c>
      <c r="S247" s="74"/>
      <c r="T247" s="74"/>
      <c r="U247" s="74"/>
    </row>
    <row r="248" spans="1:21" x14ac:dyDescent="0.25">
      <c r="A248" s="73" t="s">
        <v>923</v>
      </c>
      <c r="B248" s="73" t="s">
        <v>924</v>
      </c>
      <c r="C248" s="73" t="s">
        <v>285</v>
      </c>
      <c r="D248" s="73" t="s">
        <v>286</v>
      </c>
      <c r="E248" s="74">
        <v>28</v>
      </c>
      <c r="F248" s="73" t="s">
        <v>302</v>
      </c>
      <c r="G248" s="74">
        <v>50</v>
      </c>
      <c r="H248" s="73" t="s">
        <v>288</v>
      </c>
      <c r="I248" s="74">
        <v>93</v>
      </c>
      <c r="J248" s="75">
        <v>421.1</v>
      </c>
      <c r="K248" s="75">
        <f t="shared" si="3"/>
        <v>39162.300000000003</v>
      </c>
      <c r="L248" s="76" t="s">
        <v>298</v>
      </c>
      <c r="M248" s="73" t="s">
        <v>290</v>
      </c>
      <c r="N248" s="76" t="s">
        <v>299</v>
      </c>
      <c r="O248" s="77" t="s">
        <v>299</v>
      </c>
      <c r="P248" s="78">
        <v>45444</v>
      </c>
      <c r="Q248" s="74" t="s">
        <v>292</v>
      </c>
      <c r="R248" s="74" t="s">
        <v>293</v>
      </c>
      <c r="S248" s="74"/>
      <c r="T248" s="74"/>
      <c r="U248" s="74"/>
    </row>
    <row r="249" spans="1:21" x14ac:dyDescent="0.25">
      <c r="A249" s="73" t="s">
        <v>925</v>
      </c>
      <c r="B249" s="73" t="s">
        <v>926</v>
      </c>
      <c r="C249" s="73" t="s">
        <v>285</v>
      </c>
      <c r="D249" s="73" t="s">
        <v>522</v>
      </c>
      <c r="E249" s="74">
        <v>1</v>
      </c>
      <c r="F249" s="73" t="s">
        <v>695</v>
      </c>
      <c r="G249" s="74">
        <v>4</v>
      </c>
      <c r="H249" s="73" t="s">
        <v>288</v>
      </c>
      <c r="I249" s="74">
        <v>6</v>
      </c>
      <c r="J249" s="75">
        <v>189.83</v>
      </c>
      <c r="K249" s="75">
        <f t="shared" si="3"/>
        <v>1138.98</v>
      </c>
      <c r="L249" s="76" t="s">
        <v>298</v>
      </c>
      <c r="M249" s="73" t="s">
        <v>290</v>
      </c>
      <c r="N249" s="76" t="s">
        <v>299</v>
      </c>
      <c r="O249" s="77" t="s">
        <v>299</v>
      </c>
      <c r="P249" s="78">
        <v>45444</v>
      </c>
      <c r="Q249" s="74" t="s">
        <v>292</v>
      </c>
      <c r="R249" s="74" t="s">
        <v>293</v>
      </c>
      <c r="S249" s="74"/>
      <c r="T249" s="74"/>
      <c r="U249" s="74"/>
    </row>
    <row r="250" spans="1:21" x14ac:dyDescent="0.25">
      <c r="A250" s="73" t="s">
        <v>927</v>
      </c>
      <c r="B250" s="73" t="s">
        <v>928</v>
      </c>
      <c r="C250" s="73" t="s">
        <v>285</v>
      </c>
      <c r="D250" s="73" t="s">
        <v>844</v>
      </c>
      <c r="E250" s="74">
        <v>1</v>
      </c>
      <c r="F250" s="73" t="s">
        <v>446</v>
      </c>
      <c r="G250" s="74">
        <v>8</v>
      </c>
      <c r="H250" s="73" t="s">
        <v>288</v>
      </c>
      <c r="I250" s="74">
        <v>9</v>
      </c>
      <c r="J250" s="75">
        <v>68.44</v>
      </c>
      <c r="K250" s="75">
        <f t="shared" si="3"/>
        <v>615.96</v>
      </c>
      <c r="L250" s="76" t="s">
        <v>298</v>
      </c>
      <c r="M250" s="73" t="s">
        <v>290</v>
      </c>
      <c r="N250" s="76" t="s">
        <v>299</v>
      </c>
      <c r="O250" s="77" t="s">
        <v>299</v>
      </c>
      <c r="P250" s="78">
        <v>45444</v>
      </c>
      <c r="Q250" s="74" t="s">
        <v>292</v>
      </c>
      <c r="R250" s="74" t="s">
        <v>293</v>
      </c>
      <c r="S250" s="74"/>
      <c r="T250" s="74"/>
      <c r="U250" s="74"/>
    </row>
    <row r="251" spans="1:21" x14ac:dyDescent="0.25">
      <c r="A251" s="73" t="s">
        <v>929</v>
      </c>
      <c r="B251" s="73" t="s">
        <v>930</v>
      </c>
      <c r="C251" s="73" t="s">
        <v>285</v>
      </c>
      <c r="D251" s="73" t="s">
        <v>286</v>
      </c>
      <c r="E251" s="74">
        <v>10</v>
      </c>
      <c r="F251" s="73" t="s">
        <v>302</v>
      </c>
      <c r="G251" s="74">
        <v>4</v>
      </c>
      <c r="H251" s="73" t="s">
        <v>288</v>
      </c>
      <c r="I251" s="74">
        <v>12</v>
      </c>
      <c r="J251" s="75">
        <v>60.39</v>
      </c>
      <c r="K251" s="75">
        <f t="shared" si="3"/>
        <v>724.68000000000006</v>
      </c>
      <c r="L251" s="76" t="s">
        <v>298</v>
      </c>
      <c r="M251" s="73" t="s">
        <v>290</v>
      </c>
      <c r="N251" s="76" t="s">
        <v>299</v>
      </c>
      <c r="O251" s="77" t="s">
        <v>299</v>
      </c>
      <c r="P251" s="78">
        <v>45444</v>
      </c>
      <c r="Q251" s="74" t="s">
        <v>292</v>
      </c>
      <c r="R251" s="74" t="s">
        <v>293</v>
      </c>
      <c r="S251" s="74"/>
      <c r="T251" s="74"/>
      <c r="U251" s="74"/>
    </row>
    <row r="252" spans="1:21" x14ac:dyDescent="0.25">
      <c r="A252" s="73" t="s">
        <v>931</v>
      </c>
      <c r="B252" s="73" t="s">
        <v>932</v>
      </c>
      <c r="C252" s="73" t="s">
        <v>285</v>
      </c>
      <c r="D252" s="73" t="s">
        <v>740</v>
      </c>
      <c r="E252" s="74">
        <v>100</v>
      </c>
      <c r="F252" s="73" t="s">
        <v>763</v>
      </c>
      <c r="G252" s="74">
        <v>1</v>
      </c>
      <c r="H252" s="73" t="s">
        <v>288</v>
      </c>
      <c r="I252" s="74">
        <v>6</v>
      </c>
      <c r="J252" s="75">
        <v>121.83</v>
      </c>
      <c r="K252" s="75">
        <f t="shared" si="3"/>
        <v>730.98</v>
      </c>
      <c r="L252" s="76" t="s">
        <v>298</v>
      </c>
      <c r="M252" s="73" t="s">
        <v>290</v>
      </c>
      <c r="N252" s="76" t="s">
        <v>299</v>
      </c>
      <c r="O252" s="77" t="s">
        <v>299</v>
      </c>
      <c r="P252" s="78">
        <v>45444</v>
      </c>
      <c r="Q252" s="74" t="s">
        <v>292</v>
      </c>
      <c r="R252" s="74" t="s">
        <v>293</v>
      </c>
      <c r="S252" s="74"/>
      <c r="T252" s="74"/>
      <c r="U252" s="74"/>
    </row>
    <row r="253" spans="1:21" x14ac:dyDescent="0.25">
      <c r="A253" s="73" t="s">
        <v>933</v>
      </c>
      <c r="B253" s="73" t="s">
        <v>934</v>
      </c>
      <c r="C253" s="73" t="s">
        <v>285</v>
      </c>
      <c r="D253" s="73" t="s">
        <v>445</v>
      </c>
      <c r="E253" s="74">
        <v>1</v>
      </c>
      <c r="F253" s="73" t="s">
        <v>446</v>
      </c>
      <c r="G253" s="74">
        <v>8</v>
      </c>
      <c r="H253" s="73" t="s">
        <v>288</v>
      </c>
      <c r="I253" s="74">
        <v>112</v>
      </c>
      <c r="J253" s="75">
        <v>12.38</v>
      </c>
      <c r="K253" s="75">
        <f t="shared" si="3"/>
        <v>1386.5600000000002</v>
      </c>
      <c r="L253" s="76" t="s">
        <v>298</v>
      </c>
      <c r="M253" s="73" t="s">
        <v>290</v>
      </c>
      <c r="N253" s="76" t="s">
        <v>299</v>
      </c>
      <c r="O253" s="77" t="s">
        <v>299</v>
      </c>
      <c r="P253" s="78">
        <v>45444</v>
      </c>
      <c r="Q253" s="74" t="s">
        <v>292</v>
      </c>
      <c r="R253" s="74" t="s">
        <v>293</v>
      </c>
      <c r="S253" s="74"/>
      <c r="T253" s="74"/>
      <c r="U253" s="74"/>
    </row>
    <row r="254" spans="1:21" x14ac:dyDescent="0.25">
      <c r="A254" s="73" t="s">
        <v>935</v>
      </c>
      <c r="B254" s="73" t="s">
        <v>936</v>
      </c>
      <c r="C254" s="73" t="s">
        <v>285</v>
      </c>
      <c r="D254" s="73" t="s">
        <v>449</v>
      </c>
      <c r="E254" s="74">
        <v>100</v>
      </c>
      <c r="F254" s="73" t="s">
        <v>587</v>
      </c>
      <c r="G254" s="74">
        <v>0</v>
      </c>
      <c r="H254" s="73" t="s">
        <v>937</v>
      </c>
      <c r="I254" s="74">
        <v>18</v>
      </c>
      <c r="J254" s="75">
        <v>79.290000000000006</v>
      </c>
      <c r="K254" s="75">
        <f t="shared" si="3"/>
        <v>1427.22</v>
      </c>
      <c r="L254" s="76" t="s">
        <v>298</v>
      </c>
      <c r="M254" s="73" t="s">
        <v>290</v>
      </c>
      <c r="N254" s="76" t="s">
        <v>299</v>
      </c>
      <c r="O254" s="77" t="s">
        <v>299</v>
      </c>
      <c r="P254" s="78">
        <v>45444</v>
      </c>
      <c r="Q254" s="74" t="s">
        <v>292</v>
      </c>
      <c r="R254" s="74" t="s">
        <v>293</v>
      </c>
      <c r="S254" s="74"/>
      <c r="T254" s="74"/>
      <c r="U254" s="74"/>
    </row>
    <row r="255" spans="1:21" x14ac:dyDescent="0.25">
      <c r="A255" s="73" t="s">
        <v>938</v>
      </c>
      <c r="B255" s="73" t="s">
        <v>939</v>
      </c>
      <c r="C255" s="73" t="s">
        <v>285</v>
      </c>
      <c r="D255" s="73" t="s">
        <v>445</v>
      </c>
      <c r="E255" s="74">
        <v>1</v>
      </c>
      <c r="F255" s="73" t="s">
        <v>446</v>
      </c>
      <c r="G255" s="74">
        <v>4</v>
      </c>
      <c r="H255" s="73" t="s">
        <v>940</v>
      </c>
      <c r="I255" s="74">
        <v>18</v>
      </c>
      <c r="J255" s="75">
        <v>145.04</v>
      </c>
      <c r="K255" s="75">
        <f t="shared" si="3"/>
        <v>2610.7199999999998</v>
      </c>
      <c r="L255" s="76" t="s">
        <v>298</v>
      </c>
      <c r="M255" s="73" t="s">
        <v>290</v>
      </c>
      <c r="N255" s="76" t="s">
        <v>299</v>
      </c>
      <c r="O255" s="77" t="s">
        <v>299</v>
      </c>
      <c r="P255" s="78">
        <v>45444</v>
      </c>
      <c r="Q255" s="74" t="s">
        <v>292</v>
      </c>
      <c r="R255" s="74" t="s">
        <v>293</v>
      </c>
      <c r="S255" s="74"/>
      <c r="T255" s="74"/>
      <c r="U255" s="74"/>
    </row>
    <row r="256" spans="1:21" x14ac:dyDescent="0.25">
      <c r="A256" s="73" t="s">
        <v>941</v>
      </c>
      <c r="B256" s="73" t="s">
        <v>942</v>
      </c>
      <c r="C256" s="73" t="s">
        <v>285</v>
      </c>
      <c r="D256" s="73" t="s">
        <v>286</v>
      </c>
      <c r="E256" s="74">
        <v>10</v>
      </c>
      <c r="F256" s="73" t="s">
        <v>302</v>
      </c>
      <c r="G256" s="74">
        <v>75</v>
      </c>
      <c r="H256" s="73" t="s">
        <v>943</v>
      </c>
      <c r="I256" s="74">
        <v>411</v>
      </c>
      <c r="J256" s="75">
        <v>142.5</v>
      </c>
      <c r="K256" s="75">
        <f t="shared" si="3"/>
        <v>58567.5</v>
      </c>
      <c r="L256" s="76" t="s">
        <v>298</v>
      </c>
      <c r="M256" s="73" t="s">
        <v>290</v>
      </c>
      <c r="N256" s="76" t="s">
        <v>299</v>
      </c>
      <c r="O256" s="77" t="s">
        <v>299</v>
      </c>
      <c r="P256" s="78">
        <v>45444</v>
      </c>
      <c r="Q256" s="74" t="s">
        <v>292</v>
      </c>
      <c r="R256" s="74" t="s">
        <v>293</v>
      </c>
      <c r="S256" s="74"/>
      <c r="T256" s="74"/>
      <c r="U256" s="74"/>
    </row>
    <row r="257" spans="1:21" x14ac:dyDescent="0.25">
      <c r="A257" s="73" t="s">
        <v>944</v>
      </c>
      <c r="B257" s="73" t="s">
        <v>945</v>
      </c>
      <c r="C257" s="73" t="s">
        <v>285</v>
      </c>
      <c r="D257" s="73" t="s">
        <v>445</v>
      </c>
      <c r="E257" s="74">
        <v>3</v>
      </c>
      <c r="F257" s="73" t="s">
        <v>446</v>
      </c>
      <c r="G257" s="74">
        <v>50</v>
      </c>
      <c r="H257" s="73" t="s">
        <v>288</v>
      </c>
      <c r="I257" s="74">
        <v>32</v>
      </c>
      <c r="J257" s="75">
        <v>179.54</v>
      </c>
      <c r="K257" s="75">
        <f t="shared" si="3"/>
        <v>5745.28</v>
      </c>
      <c r="L257" s="76" t="s">
        <v>298</v>
      </c>
      <c r="M257" s="73" t="s">
        <v>290</v>
      </c>
      <c r="N257" s="76" t="s">
        <v>299</v>
      </c>
      <c r="O257" s="77" t="s">
        <v>299</v>
      </c>
      <c r="P257" s="78">
        <v>45444</v>
      </c>
      <c r="Q257" s="74" t="s">
        <v>292</v>
      </c>
      <c r="R257" s="74" t="s">
        <v>293</v>
      </c>
      <c r="S257" s="74"/>
      <c r="T257" s="74"/>
      <c r="U257" s="74"/>
    </row>
    <row r="258" spans="1:21" x14ac:dyDescent="0.25">
      <c r="A258" s="73" t="s">
        <v>946</v>
      </c>
      <c r="B258" s="73" t="s">
        <v>947</v>
      </c>
      <c r="C258" s="73" t="s">
        <v>285</v>
      </c>
      <c r="D258" s="73" t="s">
        <v>286</v>
      </c>
      <c r="E258" s="74">
        <v>10</v>
      </c>
      <c r="F258" s="73" t="s">
        <v>302</v>
      </c>
      <c r="G258" s="74">
        <v>25</v>
      </c>
      <c r="H258" s="73" t="s">
        <v>288</v>
      </c>
      <c r="I258" s="74">
        <v>359</v>
      </c>
      <c r="J258" s="75">
        <v>116.05</v>
      </c>
      <c r="K258" s="75">
        <f t="shared" si="3"/>
        <v>41661.949999999997</v>
      </c>
      <c r="L258" s="76" t="s">
        <v>298</v>
      </c>
      <c r="M258" s="73" t="s">
        <v>290</v>
      </c>
      <c r="N258" s="76" t="s">
        <v>299</v>
      </c>
      <c r="O258" s="77" t="s">
        <v>299</v>
      </c>
      <c r="P258" s="78">
        <v>45444</v>
      </c>
      <c r="Q258" s="74" t="s">
        <v>292</v>
      </c>
      <c r="R258" s="74" t="s">
        <v>293</v>
      </c>
      <c r="S258" s="74"/>
      <c r="T258" s="74"/>
      <c r="U258" s="74"/>
    </row>
    <row r="259" spans="1:21" x14ac:dyDescent="0.25">
      <c r="A259" s="73" t="s">
        <v>948</v>
      </c>
      <c r="B259" s="73" t="s">
        <v>949</v>
      </c>
      <c r="C259" s="73" t="s">
        <v>285</v>
      </c>
      <c r="D259" s="73" t="s">
        <v>397</v>
      </c>
      <c r="E259" s="74">
        <v>10</v>
      </c>
      <c r="F259" s="73" t="s">
        <v>398</v>
      </c>
      <c r="G259" s="74">
        <v>25</v>
      </c>
      <c r="H259" s="73" t="s">
        <v>288</v>
      </c>
      <c r="I259" s="74">
        <v>71</v>
      </c>
      <c r="J259" s="75">
        <v>362.89</v>
      </c>
      <c r="K259" s="75">
        <f t="shared" si="3"/>
        <v>25765.19</v>
      </c>
      <c r="L259" s="76" t="s">
        <v>298</v>
      </c>
      <c r="M259" s="73" t="s">
        <v>290</v>
      </c>
      <c r="N259" s="76" t="s">
        <v>299</v>
      </c>
      <c r="O259" s="77" t="s">
        <v>299</v>
      </c>
      <c r="P259" s="78">
        <v>45444</v>
      </c>
      <c r="Q259" s="74" t="s">
        <v>292</v>
      </c>
      <c r="R259" s="74" t="s">
        <v>293</v>
      </c>
      <c r="S259" s="74"/>
      <c r="T259" s="74"/>
      <c r="U259" s="74"/>
    </row>
    <row r="260" spans="1:21" x14ac:dyDescent="0.25">
      <c r="A260" s="73" t="s">
        <v>950</v>
      </c>
      <c r="B260" s="73" t="s">
        <v>951</v>
      </c>
      <c r="C260" s="73" t="s">
        <v>285</v>
      </c>
      <c r="D260" s="73" t="s">
        <v>830</v>
      </c>
      <c r="E260" s="74">
        <v>90</v>
      </c>
      <c r="F260" s="73" t="s">
        <v>318</v>
      </c>
      <c r="G260" s="74">
        <v>5</v>
      </c>
      <c r="H260" s="73" t="s">
        <v>795</v>
      </c>
      <c r="I260" s="74">
        <v>1</v>
      </c>
      <c r="J260" s="75">
        <v>670.95</v>
      </c>
      <c r="K260" s="75">
        <f t="shared" ref="K260:K323" si="4">I260*J260</f>
        <v>670.95</v>
      </c>
      <c r="L260" s="76" t="s">
        <v>298</v>
      </c>
      <c r="M260" s="73" t="s">
        <v>290</v>
      </c>
      <c r="N260" s="76" t="s">
        <v>299</v>
      </c>
      <c r="O260" s="77" t="s">
        <v>299</v>
      </c>
      <c r="P260" s="78">
        <v>45444</v>
      </c>
      <c r="Q260" s="74" t="s">
        <v>292</v>
      </c>
      <c r="R260" s="74" t="s">
        <v>293</v>
      </c>
      <c r="S260" s="74"/>
      <c r="T260" s="74"/>
      <c r="U260" s="74"/>
    </row>
    <row r="261" spans="1:21" x14ac:dyDescent="0.25">
      <c r="A261" s="73" t="s">
        <v>952</v>
      </c>
      <c r="B261" s="73" t="s">
        <v>953</v>
      </c>
      <c r="C261" s="73" t="s">
        <v>285</v>
      </c>
      <c r="D261" s="73" t="s">
        <v>296</v>
      </c>
      <c r="E261" s="74">
        <v>20</v>
      </c>
      <c r="F261" s="73" t="s">
        <v>297</v>
      </c>
      <c r="G261" s="74">
        <v>50</v>
      </c>
      <c r="H261" s="73" t="s">
        <v>954</v>
      </c>
      <c r="I261" s="74">
        <v>167</v>
      </c>
      <c r="J261" s="75">
        <v>438</v>
      </c>
      <c r="K261" s="75">
        <f t="shared" si="4"/>
        <v>73146</v>
      </c>
      <c r="L261" s="76" t="s">
        <v>298</v>
      </c>
      <c r="M261" s="73" t="s">
        <v>290</v>
      </c>
      <c r="N261" s="76" t="s">
        <v>299</v>
      </c>
      <c r="O261" s="77" t="s">
        <v>299</v>
      </c>
      <c r="P261" s="78">
        <v>45444</v>
      </c>
      <c r="Q261" s="74" t="s">
        <v>292</v>
      </c>
      <c r="R261" s="74" t="s">
        <v>293</v>
      </c>
      <c r="S261" s="74"/>
      <c r="T261" s="74"/>
      <c r="U261" s="74"/>
    </row>
    <row r="262" spans="1:21" x14ac:dyDescent="0.25">
      <c r="A262" s="73" t="s">
        <v>955</v>
      </c>
      <c r="B262" s="73" t="s">
        <v>956</v>
      </c>
      <c r="C262" s="73" t="s">
        <v>285</v>
      </c>
      <c r="D262" s="73" t="s">
        <v>286</v>
      </c>
      <c r="E262" s="74">
        <v>30</v>
      </c>
      <c r="F262" s="73" t="s">
        <v>302</v>
      </c>
      <c r="G262" s="74">
        <v>50</v>
      </c>
      <c r="H262" s="73" t="s">
        <v>288</v>
      </c>
      <c r="I262" s="74">
        <v>13</v>
      </c>
      <c r="J262" s="75">
        <v>94.64</v>
      </c>
      <c r="K262" s="75">
        <f t="shared" si="4"/>
        <v>1230.32</v>
      </c>
      <c r="L262" s="76" t="s">
        <v>298</v>
      </c>
      <c r="M262" s="73" t="s">
        <v>290</v>
      </c>
      <c r="N262" s="76" t="s">
        <v>299</v>
      </c>
      <c r="O262" s="77" t="s">
        <v>299</v>
      </c>
      <c r="P262" s="78">
        <v>45444</v>
      </c>
      <c r="Q262" s="74" t="s">
        <v>292</v>
      </c>
      <c r="R262" s="74" t="s">
        <v>293</v>
      </c>
      <c r="S262" s="74"/>
      <c r="T262" s="74"/>
      <c r="U262" s="74"/>
    </row>
    <row r="263" spans="1:21" x14ac:dyDescent="0.25">
      <c r="A263" s="73" t="s">
        <v>957</v>
      </c>
      <c r="B263" s="73" t="s">
        <v>958</v>
      </c>
      <c r="C263" s="73" t="s">
        <v>285</v>
      </c>
      <c r="D263" s="73" t="s">
        <v>286</v>
      </c>
      <c r="E263" s="74">
        <v>20</v>
      </c>
      <c r="F263" s="73" t="s">
        <v>302</v>
      </c>
      <c r="G263" s="74">
        <v>10</v>
      </c>
      <c r="H263" s="73" t="s">
        <v>288</v>
      </c>
      <c r="I263" s="74">
        <v>2</v>
      </c>
      <c r="J263" s="75">
        <v>115.51</v>
      </c>
      <c r="K263" s="75">
        <f t="shared" si="4"/>
        <v>231.02</v>
      </c>
      <c r="L263" s="76" t="s">
        <v>298</v>
      </c>
      <c r="M263" s="73" t="s">
        <v>290</v>
      </c>
      <c r="N263" s="76" t="s">
        <v>299</v>
      </c>
      <c r="O263" s="77" t="s">
        <v>299</v>
      </c>
      <c r="P263" s="78">
        <v>45444</v>
      </c>
      <c r="Q263" s="74" t="s">
        <v>292</v>
      </c>
      <c r="R263" s="74" t="s">
        <v>293</v>
      </c>
      <c r="S263" s="74"/>
      <c r="T263" s="74"/>
      <c r="U263" s="74"/>
    </row>
    <row r="264" spans="1:21" x14ac:dyDescent="0.25">
      <c r="A264" s="73" t="s">
        <v>959</v>
      </c>
      <c r="B264" s="73" t="s">
        <v>960</v>
      </c>
      <c r="C264" s="73" t="s">
        <v>285</v>
      </c>
      <c r="D264" s="73" t="s">
        <v>286</v>
      </c>
      <c r="E264" s="74">
        <v>30</v>
      </c>
      <c r="F264" s="73" t="s">
        <v>302</v>
      </c>
      <c r="G264" s="74">
        <v>2</v>
      </c>
      <c r="H264" s="73" t="s">
        <v>961</v>
      </c>
      <c r="I264" s="74">
        <v>10</v>
      </c>
      <c r="J264" s="75">
        <v>316.02999999999997</v>
      </c>
      <c r="K264" s="75">
        <f t="shared" si="4"/>
        <v>3160.2999999999997</v>
      </c>
      <c r="L264" s="76" t="s">
        <v>298</v>
      </c>
      <c r="M264" s="73" t="s">
        <v>290</v>
      </c>
      <c r="N264" s="76" t="s">
        <v>299</v>
      </c>
      <c r="O264" s="77" t="s">
        <v>299</v>
      </c>
      <c r="P264" s="78">
        <v>45444</v>
      </c>
      <c r="Q264" s="74" t="s">
        <v>292</v>
      </c>
      <c r="R264" s="74" t="s">
        <v>293</v>
      </c>
      <c r="S264" s="74"/>
      <c r="T264" s="74"/>
      <c r="U264" s="74"/>
    </row>
    <row r="265" spans="1:21" x14ac:dyDescent="0.25">
      <c r="A265" s="73" t="s">
        <v>962</v>
      </c>
      <c r="B265" s="73" t="s">
        <v>963</v>
      </c>
      <c r="C265" s="73" t="s">
        <v>285</v>
      </c>
      <c r="D265" s="73" t="s">
        <v>296</v>
      </c>
      <c r="E265" s="74">
        <v>30</v>
      </c>
      <c r="F265" s="73" t="s">
        <v>297</v>
      </c>
      <c r="G265" s="74">
        <v>10</v>
      </c>
      <c r="H265" s="73" t="s">
        <v>288</v>
      </c>
      <c r="I265" s="74">
        <v>30</v>
      </c>
      <c r="J265" s="75">
        <v>266.85000000000002</v>
      </c>
      <c r="K265" s="75">
        <f t="shared" si="4"/>
        <v>8005.5000000000009</v>
      </c>
      <c r="L265" s="76" t="s">
        <v>298</v>
      </c>
      <c r="M265" s="73" t="s">
        <v>290</v>
      </c>
      <c r="N265" s="76" t="s">
        <v>299</v>
      </c>
      <c r="O265" s="77" t="s">
        <v>299</v>
      </c>
      <c r="P265" s="78">
        <v>45444</v>
      </c>
      <c r="Q265" s="74" t="s">
        <v>292</v>
      </c>
      <c r="R265" s="74" t="s">
        <v>293</v>
      </c>
      <c r="S265" s="74"/>
      <c r="T265" s="74"/>
      <c r="U265" s="74"/>
    </row>
    <row r="266" spans="1:21" x14ac:dyDescent="0.25">
      <c r="A266" s="73" t="s">
        <v>964</v>
      </c>
      <c r="B266" s="73" t="s">
        <v>965</v>
      </c>
      <c r="C266" s="73" t="s">
        <v>285</v>
      </c>
      <c r="D266" s="73" t="s">
        <v>286</v>
      </c>
      <c r="E266" s="74">
        <v>20</v>
      </c>
      <c r="F266" s="73" t="s">
        <v>302</v>
      </c>
      <c r="G266" s="74">
        <v>100</v>
      </c>
      <c r="H266" s="73" t="s">
        <v>288</v>
      </c>
      <c r="I266" s="74">
        <v>22</v>
      </c>
      <c r="J266" s="75">
        <v>10.039999999999999</v>
      </c>
      <c r="K266" s="75">
        <f t="shared" si="4"/>
        <v>220.88</v>
      </c>
      <c r="L266" s="76" t="s">
        <v>298</v>
      </c>
      <c r="M266" s="73" t="s">
        <v>290</v>
      </c>
      <c r="N266" s="76" t="s">
        <v>299</v>
      </c>
      <c r="O266" s="77" t="s">
        <v>299</v>
      </c>
      <c r="P266" s="78">
        <v>45444</v>
      </c>
      <c r="Q266" s="74" t="s">
        <v>292</v>
      </c>
      <c r="R266" s="74" t="s">
        <v>293</v>
      </c>
      <c r="S266" s="74"/>
      <c r="T266" s="74"/>
      <c r="U266" s="74"/>
    </row>
    <row r="267" spans="1:21" x14ac:dyDescent="0.25">
      <c r="A267" s="73" t="s">
        <v>966</v>
      </c>
      <c r="B267" s="73" t="s">
        <v>967</v>
      </c>
      <c r="C267" s="73" t="s">
        <v>285</v>
      </c>
      <c r="D267" s="73" t="s">
        <v>445</v>
      </c>
      <c r="E267" s="74">
        <v>2</v>
      </c>
      <c r="F267" s="73" t="s">
        <v>446</v>
      </c>
      <c r="G267" s="74">
        <v>75</v>
      </c>
      <c r="H267" s="73" t="s">
        <v>288</v>
      </c>
      <c r="I267" s="74">
        <v>4</v>
      </c>
      <c r="J267" s="75">
        <v>21.23</v>
      </c>
      <c r="K267" s="75">
        <f t="shared" si="4"/>
        <v>84.92</v>
      </c>
      <c r="L267" s="76" t="s">
        <v>298</v>
      </c>
      <c r="M267" s="73" t="s">
        <v>290</v>
      </c>
      <c r="N267" s="76" t="s">
        <v>299</v>
      </c>
      <c r="O267" s="77" t="s">
        <v>299</v>
      </c>
      <c r="P267" s="78">
        <v>45444</v>
      </c>
      <c r="Q267" s="74" t="s">
        <v>292</v>
      </c>
      <c r="R267" s="74" t="s">
        <v>293</v>
      </c>
      <c r="S267" s="74"/>
      <c r="T267" s="74"/>
      <c r="U267" s="74"/>
    </row>
    <row r="268" spans="1:21" x14ac:dyDescent="0.25">
      <c r="A268" s="73" t="s">
        <v>968</v>
      </c>
      <c r="B268" s="73" t="s">
        <v>969</v>
      </c>
      <c r="C268" s="73" t="s">
        <v>285</v>
      </c>
      <c r="D268" s="73" t="s">
        <v>286</v>
      </c>
      <c r="E268" s="74">
        <v>30</v>
      </c>
      <c r="F268" s="73" t="s">
        <v>302</v>
      </c>
      <c r="G268" s="74">
        <v>50</v>
      </c>
      <c r="H268" s="73" t="s">
        <v>288</v>
      </c>
      <c r="I268" s="74">
        <v>60</v>
      </c>
      <c r="J268" s="75">
        <v>487.95</v>
      </c>
      <c r="K268" s="75">
        <f t="shared" si="4"/>
        <v>29277</v>
      </c>
      <c r="L268" s="76" t="s">
        <v>298</v>
      </c>
      <c r="M268" s="73" t="s">
        <v>290</v>
      </c>
      <c r="N268" s="76" t="s">
        <v>299</v>
      </c>
      <c r="O268" s="77" t="s">
        <v>299</v>
      </c>
      <c r="P268" s="78">
        <v>45444</v>
      </c>
      <c r="Q268" s="74" t="s">
        <v>292</v>
      </c>
      <c r="R268" s="74" t="s">
        <v>293</v>
      </c>
      <c r="S268" s="74"/>
      <c r="T268" s="74"/>
      <c r="U268" s="74"/>
    </row>
    <row r="269" spans="1:21" x14ac:dyDescent="0.25">
      <c r="A269" s="73" t="s">
        <v>970</v>
      </c>
      <c r="B269" s="73" t="s">
        <v>971</v>
      </c>
      <c r="C269" s="73" t="s">
        <v>285</v>
      </c>
      <c r="D269" s="73" t="s">
        <v>392</v>
      </c>
      <c r="E269" s="74">
        <v>60</v>
      </c>
      <c r="F269" s="73" t="s">
        <v>385</v>
      </c>
      <c r="G269" s="74">
        <v>250</v>
      </c>
      <c r="H269" s="73" t="s">
        <v>485</v>
      </c>
      <c r="I269" s="74">
        <v>2</v>
      </c>
      <c r="J269" s="75">
        <v>40.26</v>
      </c>
      <c r="K269" s="75">
        <f t="shared" si="4"/>
        <v>80.52</v>
      </c>
      <c r="L269" s="76" t="s">
        <v>298</v>
      </c>
      <c r="M269" s="73" t="s">
        <v>290</v>
      </c>
      <c r="N269" s="76" t="s">
        <v>299</v>
      </c>
      <c r="O269" s="77" t="s">
        <v>299</v>
      </c>
      <c r="P269" s="78">
        <v>45444</v>
      </c>
      <c r="Q269" s="74" t="s">
        <v>292</v>
      </c>
      <c r="R269" s="74" t="s">
        <v>293</v>
      </c>
      <c r="S269" s="74"/>
      <c r="T269" s="74"/>
      <c r="U269" s="74"/>
    </row>
    <row r="270" spans="1:21" x14ac:dyDescent="0.25">
      <c r="A270" s="73" t="s">
        <v>972</v>
      </c>
      <c r="B270" s="73" t="s">
        <v>973</v>
      </c>
      <c r="C270" s="73" t="s">
        <v>285</v>
      </c>
      <c r="D270" s="73" t="s">
        <v>296</v>
      </c>
      <c r="E270" s="74">
        <v>12</v>
      </c>
      <c r="F270" s="73" t="s">
        <v>297</v>
      </c>
      <c r="G270" s="74">
        <v>500</v>
      </c>
      <c r="H270" s="73" t="s">
        <v>288</v>
      </c>
      <c r="I270" s="74">
        <v>90</v>
      </c>
      <c r="J270" s="75">
        <v>49.06</v>
      </c>
      <c r="K270" s="75">
        <f t="shared" si="4"/>
        <v>4415.4000000000005</v>
      </c>
      <c r="L270" s="76" t="s">
        <v>298</v>
      </c>
      <c r="M270" s="73" t="s">
        <v>290</v>
      </c>
      <c r="N270" s="76" t="s">
        <v>299</v>
      </c>
      <c r="O270" s="77" t="s">
        <v>299</v>
      </c>
      <c r="P270" s="78">
        <v>45444</v>
      </c>
      <c r="Q270" s="74" t="s">
        <v>292</v>
      </c>
      <c r="R270" s="74" t="s">
        <v>293</v>
      </c>
      <c r="S270" s="74"/>
      <c r="T270" s="74"/>
      <c r="U270" s="74"/>
    </row>
    <row r="271" spans="1:21" x14ac:dyDescent="0.25">
      <c r="A271" s="73" t="s">
        <v>974</v>
      </c>
      <c r="B271" s="73" t="s">
        <v>975</v>
      </c>
      <c r="C271" s="73" t="s">
        <v>285</v>
      </c>
      <c r="D271" s="73" t="s">
        <v>364</v>
      </c>
      <c r="E271" s="74">
        <v>21</v>
      </c>
      <c r="F271" s="73" t="s">
        <v>365</v>
      </c>
      <c r="G271" s="74">
        <v>2</v>
      </c>
      <c r="H271" s="73" t="s">
        <v>976</v>
      </c>
      <c r="I271" s="74">
        <v>6</v>
      </c>
      <c r="J271" s="75">
        <v>221.74</v>
      </c>
      <c r="K271" s="75">
        <f t="shared" si="4"/>
        <v>1330.44</v>
      </c>
      <c r="L271" s="76" t="s">
        <v>298</v>
      </c>
      <c r="M271" s="73" t="s">
        <v>290</v>
      </c>
      <c r="N271" s="76" t="s">
        <v>299</v>
      </c>
      <c r="O271" s="77" t="s">
        <v>299</v>
      </c>
      <c r="P271" s="78">
        <v>45444</v>
      </c>
      <c r="Q271" s="74" t="s">
        <v>292</v>
      </c>
      <c r="R271" s="74" t="s">
        <v>293</v>
      </c>
      <c r="S271" s="74"/>
      <c r="T271" s="74"/>
      <c r="U271" s="74"/>
    </row>
    <row r="272" spans="1:21" x14ac:dyDescent="0.25">
      <c r="A272" s="73" t="s">
        <v>977</v>
      </c>
      <c r="B272" s="73" t="s">
        <v>978</v>
      </c>
      <c r="C272" s="73" t="s">
        <v>285</v>
      </c>
      <c r="D272" s="73" t="s">
        <v>441</v>
      </c>
      <c r="E272" s="74">
        <v>120</v>
      </c>
      <c r="F272" s="73" t="s">
        <v>385</v>
      </c>
      <c r="G272" s="74">
        <v>250</v>
      </c>
      <c r="H272" s="73" t="s">
        <v>979</v>
      </c>
      <c r="I272" s="74">
        <v>16</v>
      </c>
      <c r="J272" s="75">
        <v>128.81</v>
      </c>
      <c r="K272" s="75">
        <f t="shared" si="4"/>
        <v>2060.96</v>
      </c>
      <c r="L272" s="76" t="s">
        <v>298</v>
      </c>
      <c r="M272" s="73" t="s">
        <v>290</v>
      </c>
      <c r="N272" s="76" t="s">
        <v>299</v>
      </c>
      <c r="O272" s="77" t="s">
        <v>299</v>
      </c>
      <c r="P272" s="78">
        <v>45444</v>
      </c>
      <c r="Q272" s="74" t="s">
        <v>292</v>
      </c>
      <c r="R272" s="74" t="s">
        <v>293</v>
      </c>
      <c r="S272" s="74"/>
      <c r="T272" s="74"/>
      <c r="U272" s="74"/>
    </row>
    <row r="273" spans="1:21" x14ac:dyDescent="0.25">
      <c r="A273" s="73" t="s">
        <v>980</v>
      </c>
      <c r="B273" s="73" t="s">
        <v>981</v>
      </c>
      <c r="C273" s="73" t="s">
        <v>285</v>
      </c>
      <c r="D273" s="73" t="s">
        <v>844</v>
      </c>
      <c r="E273" s="74">
        <v>2</v>
      </c>
      <c r="F273" s="73" t="s">
        <v>598</v>
      </c>
      <c r="G273" s="74">
        <v>40</v>
      </c>
      <c r="H273" s="73" t="s">
        <v>288</v>
      </c>
      <c r="I273" s="74">
        <v>2</v>
      </c>
      <c r="J273" s="75">
        <v>35.07</v>
      </c>
      <c r="K273" s="75">
        <f t="shared" si="4"/>
        <v>70.14</v>
      </c>
      <c r="L273" s="76" t="s">
        <v>298</v>
      </c>
      <c r="M273" s="73" t="s">
        <v>290</v>
      </c>
      <c r="N273" s="76" t="s">
        <v>299</v>
      </c>
      <c r="O273" s="77" t="s">
        <v>299</v>
      </c>
      <c r="P273" s="78">
        <v>45444</v>
      </c>
      <c r="Q273" s="74" t="s">
        <v>292</v>
      </c>
      <c r="R273" s="74" t="s">
        <v>293</v>
      </c>
      <c r="S273" s="74"/>
      <c r="T273" s="74"/>
      <c r="U273" s="74"/>
    </row>
    <row r="274" spans="1:21" x14ac:dyDescent="0.25">
      <c r="A274" s="73" t="s">
        <v>982</v>
      </c>
      <c r="B274" s="73" t="s">
        <v>983</v>
      </c>
      <c r="C274" s="73" t="s">
        <v>285</v>
      </c>
      <c r="D274" s="73" t="s">
        <v>286</v>
      </c>
      <c r="E274" s="74">
        <v>30</v>
      </c>
      <c r="F274" s="73" t="s">
        <v>287</v>
      </c>
      <c r="G274" s="74">
        <v>25</v>
      </c>
      <c r="H274" s="73" t="s">
        <v>288</v>
      </c>
      <c r="I274" s="74">
        <v>49</v>
      </c>
      <c r="J274" s="75">
        <v>21.55</v>
      </c>
      <c r="K274" s="75">
        <f t="shared" si="4"/>
        <v>1055.95</v>
      </c>
      <c r="L274" s="76" t="s">
        <v>298</v>
      </c>
      <c r="M274" s="73" t="s">
        <v>290</v>
      </c>
      <c r="N274" s="76" t="s">
        <v>299</v>
      </c>
      <c r="O274" s="77" t="s">
        <v>299</v>
      </c>
      <c r="P274" s="78">
        <v>45444</v>
      </c>
      <c r="Q274" s="74" t="s">
        <v>292</v>
      </c>
      <c r="R274" s="74" t="s">
        <v>293</v>
      </c>
      <c r="S274" s="74"/>
      <c r="T274" s="74"/>
      <c r="U274" s="74"/>
    </row>
    <row r="275" spans="1:21" x14ac:dyDescent="0.25">
      <c r="A275" s="73" t="s">
        <v>984</v>
      </c>
      <c r="B275" s="73" t="s">
        <v>985</v>
      </c>
      <c r="C275" s="73" t="s">
        <v>285</v>
      </c>
      <c r="D275" s="73" t="s">
        <v>286</v>
      </c>
      <c r="E275" s="74">
        <v>20</v>
      </c>
      <c r="F275" s="73" t="s">
        <v>302</v>
      </c>
      <c r="G275" s="74">
        <v>90</v>
      </c>
      <c r="H275" s="73" t="s">
        <v>288</v>
      </c>
      <c r="I275" s="74">
        <v>8</v>
      </c>
      <c r="J275" s="75">
        <v>378.8</v>
      </c>
      <c r="K275" s="75">
        <f t="shared" si="4"/>
        <v>3030.4</v>
      </c>
      <c r="L275" s="76" t="s">
        <v>298</v>
      </c>
      <c r="M275" s="73" t="s">
        <v>290</v>
      </c>
      <c r="N275" s="76" t="s">
        <v>299</v>
      </c>
      <c r="O275" s="77" t="s">
        <v>299</v>
      </c>
      <c r="P275" s="78">
        <v>45444</v>
      </c>
      <c r="Q275" s="74" t="s">
        <v>292</v>
      </c>
      <c r="R275" s="74" t="s">
        <v>293</v>
      </c>
      <c r="S275" s="74"/>
      <c r="T275" s="74"/>
      <c r="U275" s="74"/>
    </row>
    <row r="276" spans="1:21" x14ac:dyDescent="0.25">
      <c r="A276" s="73" t="s">
        <v>986</v>
      </c>
      <c r="B276" s="73" t="s">
        <v>987</v>
      </c>
      <c r="C276" s="73" t="s">
        <v>285</v>
      </c>
      <c r="D276" s="73" t="s">
        <v>286</v>
      </c>
      <c r="E276" s="74">
        <v>10</v>
      </c>
      <c r="F276" s="73" t="s">
        <v>302</v>
      </c>
      <c r="G276" s="74">
        <v>180</v>
      </c>
      <c r="H276" s="73" t="s">
        <v>288</v>
      </c>
      <c r="I276" s="74">
        <v>3</v>
      </c>
      <c r="J276" s="75">
        <v>386.68</v>
      </c>
      <c r="K276" s="75">
        <f t="shared" si="4"/>
        <v>1160.04</v>
      </c>
      <c r="L276" s="76" t="s">
        <v>298</v>
      </c>
      <c r="M276" s="73" t="s">
        <v>290</v>
      </c>
      <c r="N276" s="76" t="s">
        <v>299</v>
      </c>
      <c r="O276" s="77" t="s">
        <v>299</v>
      </c>
      <c r="P276" s="78">
        <v>45444</v>
      </c>
      <c r="Q276" s="74" t="s">
        <v>292</v>
      </c>
      <c r="R276" s="74" t="s">
        <v>293</v>
      </c>
      <c r="S276" s="74"/>
      <c r="T276" s="74"/>
      <c r="U276" s="74"/>
    </row>
    <row r="277" spans="1:21" x14ac:dyDescent="0.25">
      <c r="A277" s="73" t="s">
        <v>988</v>
      </c>
      <c r="B277" s="73" t="s">
        <v>989</v>
      </c>
      <c r="C277" s="73" t="s">
        <v>285</v>
      </c>
      <c r="D277" s="73" t="s">
        <v>286</v>
      </c>
      <c r="E277" s="74">
        <v>30</v>
      </c>
      <c r="F277" s="73" t="s">
        <v>302</v>
      </c>
      <c r="G277" s="74">
        <v>30</v>
      </c>
      <c r="H277" s="73" t="s">
        <v>288</v>
      </c>
      <c r="I277" s="74">
        <v>3</v>
      </c>
      <c r="J277" s="75">
        <v>92.96</v>
      </c>
      <c r="K277" s="75">
        <f t="shared" si="4"/>
        <v>278.88</v>
      </c>
      <c r="L277" s="76" t="s">
        <v>298</v>
      </c>
      <c r="M277" s="73" t="s">
        <v>290</v>
      </c>
      <c r="N277" s="76" t="s">
        <v>299</v>
      </c>
      <c r="O277" s="77" t="s">
        <v>299</v>
      </c>
      <c r="P277" s="78">
        <v>45444</v>
      </c>
      <c r="Q277" s="74" t="s">
        <v>292</v>
      </c>
      <c r="R277" s="74" t="s">
        <v>293</v>
      </c>
      <c r="S277" s="74"/>
      <c r="T277" s="74"/>
      <c r="U277" s="74"/>
    </row>
    <row r="278" spans="1:21" x14ac:dyDescent="0.25">
      <c r="A278" s="73" t="s">
        <v>990</v>
      </c>
      <c r="B278" s="73" t="s">
        <v>991</v>
      </c>
      <c r="C278" s="73" t="s">
        <v>285</v>
      </c>
      <c r="D278" s="73" t="s">
        <v>449</v>
      </c>
      <c r="E278" s="74">
        <v>600</v>
      </c>
      <c r="F278" s="73" t="s">
        <v>587</v>
      </c>
      <c r="G278" s="74">
        <v>100</v>
      </c>
      <c r="H278" s="73" t="s">
        <v>288</v>
      </c>
      <c r="I278" s="74">
        <v>19</v>
      </c>
      <c r="J278" s="75">
        <v>235.07</v>
      </c>
      <c r="K278" s="75">
        <f t="shared" si="4"/>
        <v>4466.33</v>
      </c>
      <c r="L278" s="76" t="s">
        <v>298</v>
      </c>
      <c r="M278" s="73" t="s">
        <v>290</v>
      </c>
      <c r="N278" s="76" t="s">
        <v>299</v>
      </c>
      <c r="O278" s="77" t="s">
        <v>299</v>
      </c>
      <c r="P278" s="78">
        <v>45444</v>
      </c>
      <c r="Q278" s="74" t="s">
        <v>292</v>
      </c>
      <c r="R278" s="74" t="s">
        <v>293</v>
      </c>
      <c r="S278" s="74"/>
      <c r="T278" s="74"/>
      <c r="U278" s="74"/>
    </row>
    <row r="279" spans="1:21" x14ac:dyDescent="0.25">
      <c r="A279" s="73" t="s">
        <v>992</v>
      </c>
      <c r="B279" s="73" t="s">
        <v>993</v>
      </c>
      <c r="C279" s="73" t="s">
        <v>285</v>
      </c>
      <c r="D279" s="73" t="s">
        <v>286</v>
      </c>
      <c r="E279" s="74">
        <v>21</v>
      </c>
      <c r="F279" s="73" t="s">
        <v>302</v>
      </c>
      <c r="G279" s="74">
        <v>2</v>
      </c>
      <c r="H279" s="73" t="s">
        <v>994</v>
      </c>
      <c r="I279" s="74">
        <v>6</v>
      </c>
      <c r="J279" s="75">
        <v>251.15</v>
      </c>
      <c r="K279" s="75">
        <f t="shared" si="4"/>
        <v>1506.9</v>
      </c>
      <c r="L279" s="76" t="s">
        <v>298</v>
      </c>
      <c r="M279" s="73" t="s">
        <v>290</v>
      </c>
      <c r="N279" s="76" t="s">
        <v>299</v>
      </c>
      <c r="O279" s="77" t="s">
        <v>299</v>
      </c>
      <c r="P279" s="78">
        <v>45444</v>
      </c>
      <c r="Q279" s="74" t="s">
        <v>292</v>
      </c>
      <c r="R279" s="74" t="s">
        <v>293</v>
      </c>
      <c r="S279" s="74"/>
      <c r="T279" s="74"/>
      <c r="U279" s="74"/>
    </row>
    <row r="280" spans="1:21" x14ac:dyDescent="0.25">
      <c r="A280" s="73" t="s">
        <v>995</v>
      </c>
      <c r="B280" s="73" t="s">
        <v>996</v>
      </c>
      <c r="C280" s="73" t="s">
        <v>285</v>
      </c>
      <c r="D280" s="73" t="s">
        <v>397</v>
      </c>
      <c r="E280" s="74">
        <v>10</v>
      </c>
      <c r="F280" s="73" t="s">
        <v>398</v>
      </c>
      <c r="G280" s="74">
        <v>3</v>
      </c>
      <c r="H280" s="73" t="s">
        <v>343</v>
      </c>
      <c r="I280" s="74">
        <v>194</v>
      </c>
      <c r="J280" s="75">
        <v>154.82</v>
      </c>
      <c r="K280" s="75">
        <f t="shared" si="4"/>
        <v>30035.079999999998</v>
      </c>
      <c r="L280" s="76" t="s">
        <v>298</v>
      </c>
      <c r="M280" s="73" t="s">
        <v>290</v>
      </c>
      <c r="N280" s="76" t="s">
        <v>299</v>
      </c>
      <c r="O280" s="77" t="s">
        <v>299</v>
      </c>
      <c r="P280" s="78">
        <v>45444</v>
      </c>
      <c r="Q280" s="74" t="s">
        <v>292</v>
      </c>
      <c r="R280" s="74" t="s">
        <v>293</v>
      </c>
      <c r="S280" s="74"/>
      <c r="T280" s="74"/>
      <c r="U280" s="74"/>
    </row>
    <row r="281" spans="1:21" x14ac:dyDescent="0.25">
      <c r="A281" s="73" t="s">
        <v>997</v>
      </c>
      <c r="B281" s="73" t="s">
        <v>998</v>
      </c>
      <c r="C281" s="73" t="s">
        <v>285</v>
      </c>
      <c r="D281" s="73" t="s">
        <v>286</v>
      </c>
      <c r="E281" s="74">
        <v>20</v>
      </c>
      <c r="F281" s="73" t="s">
        <v>287</v>
      </c>
      <c r="G281" s="74">
        <v>450</v>
      </c>
      <c r="H281" s="73" t="s">
        <v>698</v>
      </c>
      <c r="I281" s="74">
        <v>891</v>
      </c>
      <c r="J281" s="75">
        <v>79.61</v>
      </c>
      <c r="K281" s="75">
        <f t="shared" si="4"/>
        <v>70932.509999999995</v>
      </c>
      <c r="L281" s="76" t="s">
        <v>298</v>
      </c>
      <c r="M281" s="73" t="s">
        <v>290</v>
      </c>
      <c r="N281" s="76" t="s">
        <v>299</v>
      </c>
      <c r="O281" s="77" t="s">
        <v>299</v>
      </c>
      <c r="P281" s="78">
        <v>45444</v>
      </c>
      <c r="Q281" s="74" t="s">
        <v>292</v>
      </c>
      <c r="R281" s="74" t="s">
        <v>293</v>
      </c>
      <c r="S281" s="74"/>
      <c r="T281" s="74"/>
      <c r="U281" s="74"/>
    </row>
    <row r="282" spans="1:21" x14ac:dyDescent="0.25">
      <c r="A282" s="73" t="s">
        <v>999</v>
      </c>
      <c r="B282" s="73" t="s">
        <v>1000</v>
      </c>
      <c r="C282" s="73" t="s">
        <v>285</v>
      </c>
      <c r="D282" s="73" t="s">
        <v>286</v>
      </c>
      <c r="E282" s="74">
        <v>20</v>
      </c>
      <c r="F282" s="73" t="s">
        <v>302</v>
      </c>
      <c r="G282" s="74">
        <v>450</v>
      </c>
      <c r="H282" s="73" t="s">
        <v>1001</v>
      </c>
      <c r="I282" s="74">
        <v>3</v>
      </c>
      <c r="J282" s="75">
        <v>265</v>
      </c>
      <c r="K282" s="75">
        <f t="shared" si="4"/>
        <v>795</v>
      </c>
      <c r="L282" s="76" t="s">
        <v>298</v>
      </c>
      <c r="M282" s="73" t="s">
        <v>290</v>
      </c>
      <c r="N282" s="76" t="s">
        <v>299</v>
      </c>
      <c r="O282" s="77" t="s">
        <v>299</v>
      </c>
      <c r="P282" s="78">
        <v>45444</v>
      </c>
      <c r="Q282" s="74" t="s">
        <v>292</v>
      </c>
      <c r="R282" s="74" t="s">
        <v>293</v>
      </c>
      <c r="S282" s="74"/>
      <c r="T282" s="74"/>
      <c r="U282" s="74"/>
    </row>
    <row r="283" spans="1:21" x14ac:dyDescent="0.25">
      <c r="A283" s="73" t="s">
        <v>1002</v>
      </c>
      <c r="B283" s="73" t="s">
        <v>1003</v>
      </c>
      <c r="C283" s="73" t="s">
        <v>285</v>
      </c>
      <c r="D283" s="73" t="s">
        <v>364</v>
      </c>
      <c r="E283" s="74">
        <v>15</v>
      </c>
      <c r="F283" s="73" t="s">
        <v>365</v>
      </c>
      <c r="G283" s="74">
        <v>600</v>
      </c>
      <c r="H283" s="73" t="s">
        <v>288</v>
      </c>
      <c r="I283" s="74">
        <v>28</v>
      </c>
      <c r="J283" s="75">
        <v>395.73</v>
      </c>
      <c r="K283" s="75">
        <f t="shared" si="4"/>
        <v>11080.44</v>
      </c>
      <c r="L283" s="76" t="s">
        <v>298</v>
      </c>
      <c r="M283" s="73" t="s">
        <v>290</v>
      </c>
      <c r="N283" s="76" t="s">
        <v>299</v>
      </c>
      <c r="O283" s="77" t="s">
        <v>299</v>
      </c>
      <c r="P283" s="78">
        <v>45444</v>
      </c>
      <c r="Q283" s="74" t="s">
        <v>292</v>
      </c>
      <c r="R283" s="74" t="s">
        <v>293</v>
      </c>
      <c r="S283" s="74"/>
      <c r="T283" s="74"/>
      <c r="U283" s="74"/>
    </row>
    <row r="284" spans="1:21" x14ac:dyDescent="0.25">
      <c r="A284" s="73" t="s">
        <v>1004</v>
      </c>
      <c r="B284" s="73" t="s">
        <v>1005</v>
      </c>
      <c r="C284" s="73" t="s">
        <v>285</v>
      </c>
      <c r="D284" s="73" t="s">
        <v>445</v>
      </c>
      <c r="E284" s="74">
        <v>1</v>
      </c>
      <c r="F284" s="73" t="s">
        <v>446</v>
      </c>
      <c r="G284" s="74">
        <v>5</v>
      </c>
      <c r="H284" s="73" t="s">
        <v>1006</v>
      </c>
      <c r="I284" s="74">
        <v>35</v>
      </c>
      <c r="J284" s="75">
        <v>462.02</v>
      </c>
      <c r="K284" s="75">
        <f t="shared" si="4"/>
        <v>16170.699999999999</v>
      </c>
      <c r="L284" s="76" t="s">
        <v>298</v>
      </c>
      <c r="M284" s="73" t="s">
        <v>290</v>
      </c>
      <c r="N284" s="76" t="s">
        <v>299</v>
      </c>
      <c r="O284" s="77" t="s">
        <v>299</v>
      </c>
      <c r="P284" s="78">
        <v>45444</v>
      </c>
      <c r="Q284" s="74" t="s">
        <v>292</v>
      </c>
      <c r="R284" s="74" t="s">
        <v>293</v>
      </c>
      <c r="S284" s="74"/>
      <c r="T284" s="74"/>
      <c r="U284" s="74"/>
    </row>
    <row r="285" spans="1:21" x14ac:dyDescent="0.25">
      <c r="A285" s="73" t="s">
        <v>1007</v>
      </c>
      <c r="B285" s="73" t="s">
        <v>1008</v>
      </c>
      <c r="C285" s="73" t="s">
        <v>285</v>
      </c>
      <c r="D285" s="73" t="s">
        <v>286</v>
      </c>
      <c r="E285" s="74">
        <v>30</v>
      </c>
      <c r="F285" s="73" t="s">
        <v>302</v>
      </c>
      <c r="G285" s="74">
        <v>10</v>
      </c>
      <c r="H285" s="73" t="s">
        <v>288</v>
      </c>
      <c r="I285" s="74">
        <v>25</v>
      </c>
      <c r="J285" s="75">
        <v>514.11</v>
      </c>
      <c r="K285" s="75">
        <f t="shared" si="4"/>
        <v>12852.75</v>
      </c>
      <c r="L285" s="76" t="s">
        <v>298</v>
      </c>
      <c r="M285" s="73" t="s">
        <v>290</v>
      </c>
      <c r="N285" s="76" t="s">
        <v>299</v>
      </c>
      <c r="O285" s="77" t="s">
        <v>299</v>
      </c>
      <c r="P285" s="78">
        <v>45444</v>
      </c>
      <c r="Q285" s="74" t="s">
        <v>292</v>
      </c>
      <c r="R285" s="74" t="s">
        <v>293</v>
      </c>
      <c r="S285" s="74"/>
      <c r="T285" s="74"/>
      <c r="U285" s="74"/>
    </row>
    <row r="286" spans="1:21" x14ac:dyDescent="0.25">
      <c r="A286" s="73" t="s">
        <v>1009</v>
      </c>
      <c r="B286" s="73" t="s">
        <v>1010</v>
      </c>
      <c r="C286" s="73" t="s">
        <v>285</v>
      </c>
      <c r="D286" s="73" t="s">
        <v>286</v>
      </c>
      <c r="E286" s="74">
        <v>28</v>
      </c>
      <c r="F286" s="73" t="s">
        <v>302</v>
      </c>
      <c r="G286" s="74">
        <v>10</v>
      </c>
      <c r="H286" s="73" t="s">
        <v>288</v>
      </c>
      <c r="I286" s="74">
        <v>14</v>
      </c>
      <c r="J286" s="75">
        <v>612.02</v>
      </c>
      <c r="K286" s="75">
        <f t="shared" si="4"/>
        <v>8568.2799999999988</v>
      </c>
      <c r="L286" s="76" t="s">
        <v>298</v>
      </c>
      <c r="M286" s="73" t="s">
        <v>290</v>
      </c>
      <c r="N286" s="76" t="s">
        <v>299</v>
      </c>
      <c r="O286" s="77" t="s">
        <v>299</v>
      </c>
      <c r="P286" s="78">
        <v>45444</v>
      </c>
      <c r="Q286" s="74" t="s">
        <v>292</v>
      </c>
      <c r="R286" s="74" t="s">
        <v>293</v>
      </c>
      <c r="S286" s="74"/>
      <c r="T286" s="74"/>
      <c r="U286" s="74"/>
    </row>
    <row r="287" spans="1:21" x14ac:dyDescent="0.25">
      <c r="A287" s="73" t="s">
        <v>1011</v>
      </c>
      <c r="B287" s="73" t="s">
        <v>1010</v>
      </c>
      <c r="C287" s="73" t="s">
        <v>285</v>
      </c>
      <c r="D287" s="73" t="s">
        <v>286</v>
      </c>
      <c r="E287" s="74">
        <v>28</v>
      </c>
      <c r="F287" s="73" t="s">
        <v>302</v>
      </c>
      <c r="G287" s="74">
        <v>5</v>
      </c>
      <c r="H287" s="73" t="s">
        <v>288</v>
      </c>
      <c r="I287" s="74">
        <v>6</v>
      </c>
      <c r="J287" s="75">
        <v>565.74</v>
      </c>
      <c r="K287" s="75">
        <f t="shared" si="4"/>
        <v>3394.44</v>
      </c>
      <c r="L287" s="76" t="s">
        <v>298</v>
      </c>
      <c r="M287" s="73" t="s">
        <v>290</v>
      </c>
      <c r="N287" s="76" t="s">
        <v>299</v>
      </c>
      <c r="O287" s="77" t="s">
        <v>299</v>
      </c>
      <c r="P287" s="78">
        <v>45444</v>
      </c>
      <c r="Q287" s="74" t="s">
        <v>292</v>
      </c>
      <c r="R287" s="74" t="s">
        <v>293</v>
      </c>
      <c r="S287" s="74"/>
      <c r="T287" s="74"/>
      <c r="U287" s="74"/>
    </row>
    <row r="288" spans="1:21" x14ac:dyDescent="0.25">
      <c r="A288" s="73" t="s">
        <v>1012</v>
      </c>
      <c r="B288" s="73" t="s">
        <v>1013</v>
      </c>
      <c r="C288" s="73" t="s">
        <v>285</v>
      </c>
      <c r="D288" s="73" t="s">
        <v>449</v>
      </c>
      <c r="E288" s="74">
        <v>100</v>
      </c>
      <c r="F288" s="73" t="s">
        <v>587</v>
      </c>
      <c r="G288" s="74">
        <v>20</v>
      </c>
      <c r="H288" s="73" t="s">
        <v>1014</v>
      </c>
      <c r="I288" s="74">
        <v>43</v>
      </c>
      <c r="J288" s="75">
        <v>833.33</v>
      </c>
      <c r="K288" s="75">
        <f t="shared" si="4"/>
        <v>35833.19</v>
      </c>
      <c r="L288" s="76" t="s">
        <v>298</v>
      </c>
      <c r="M288" s="73" t="s">
        <v>290</v>
      </c>
      <c r="N288" s="76" t="s">
        <v>299</v>
      </c>
      <c r="O288" s="77" t="s">
        <v>299</v>
      </c>
      <c r="P288" s="78">
        <v>45444</v>
      </c>
      <c r="Q288" s="74" t="s">
        <v>292</v>
      </c>
      <c r="R288" s="74" t="s">
        <v>293</v>
      </c>
      <c r="S288" s="74"/>
      <c r="T288" s="74"/>
      <c r="U288" s="74"/>
    </row>
    <row r="289" spans="1:21" x14ac:dyDescent="0.25">
      <c r="A289" s="73" t="s">
        <v>1015</v>
      </c>
      <c r="B289" s="73" t="s">
        <v>1016</v>
      </c>
      <c r="C289" s="73" t="s">
        <v>285</v>
      </c>
      <c r="D289" s="73" t="s">
        <v>449</v>
      </c>
      <c r="E289" s="74">
        <v>100</v>
      </c>
      <c r="F289" s="73" t="s">
        <v>587</v>
      </c>
      <c r="G289" s="74">
        <v>20</v>
      </c>
      <c r="H289" s="73" t="s">
        <v>1017</v>
      </c>
      <c r="I289" s="74">
        <v>12</v>
      </c>
      <c r="J289" s="75">
        <v>678.47</v>
      </c>
      <c r="K289" s="75">
        <f t="shared" si="4"/>
        <v>8141.64</v>
      </c>
      <c r="L289" s="76" t="s">
        <v>298</v>
      </c>
      <c r="M289" s="73" t="s">
        <v>290</v>
      </c>
      <c r="N289" s="76" t="s">
        <v>299</v>
      </c>
      <c r="O289" s="77" t="s">
        <v>299</v>
      </c>
      <c r="P289" s="78">
        <v>45444</v>
      </c>
      <c r="Q289" s="74" t="s">
        <v>292</v>
      </c>
      <c r="R289" s="74" t="s">
        <v>293</v>
      </c>
      <c r="S289" s="74"/>
      <c r="T289" s="74"/>
      <c r="U289" s="74"/>
    </row>
    <row r="290" spans="1:21" x14ac:dyDescent="0.25">
      <c r="A290" s="73" t="s">
        <v>1018</v>
      </c>
      <c r="B290" s="73" t="s">
        <v>1019</v>
      </c>
      <c r="C290" s="73" t="s">
        <v>285</v>
      </c>
      <c r="D290" s="73" t="s">
        <v>449</v>
      </c>
      <c r="E290" s="74">
        <v>100</v>
      </c>
      <c r="F290" s="73" t="s">
        <v>587</v>
      </c>
      <c r="G290" s="74">
        <v>20</v>
      </c>
      <c r="H290" s="73" t="s">
        <v>1017</v>
      </c>
      <c r="I290" s="74">
        <v>3</v>
      </c>
      <c r="J290" s="75">
        <v>593.44000000000005</v>
      </c>
      <c r="K290" s="75">
        <f t="shared" si="4"/>
        <v>1780.3200000000002</v>
      </c>
      <c r="L290" s="76" t="s">
        <v>298</v>
      </c>
      <c r="M290" s="73" t="s">
        <v>290</v>
      </c>
      <c r="N290" s="76" t="s">
        <v>299</v>
      </c>
      <c r="O290" s="77" t="s">
        <v>299</v>
      </c>
      <c r="P290" s="78">
        <v>45444</v>
      </c>
      <c r="Q290" s="74" t="s">
        <v>292</v>
      </c>
      <c r="R290" s="74" t="s">
        <v>293</v>
      </c>
      <c r="S290" s="74"/>
      <c r="T290" s="74"/>
      <c r="U290" s="74"/>
    </row>
    <row r="291" spans="1:21" x14ac:dyDescent="0.25">
      <c r="A291" s="73" t="s">
        <v>1020</v>
      </c>
      <c r="B291" s="73" t="s">
        <v>1019</v>
      </c>
      <c r="C291" s="73" t="s">
        <v>285</v>
      </c>
      <c r="D291" s="73" t="s">
        <v>449</v>
      </c>
      <c r="E291" s="74">
        <v>200</v>
      </c>
      <c r="F291" s="73" t="s">
        <v>587</v>
      </c>
      <c r="G291" s="74">
        <v>20</v>
      </c>
      <c r="H291" s="73" t="s">
        <v>1017</v>
      </c>
      <c r="I291" s="74">
        <v>6</v>
      </c>
      <c r="J291" s="75">
        <v>820.54</v>
      </c>
      <c r="K291" s="75">
        <f t="shared" si="4"/>
        <v>4923.24</v>
      </c>
      <c r="L291" s="76" t="s">
        <v>298</v>
      </c>
      <c r="M291" s="73" t="s">
        <v>290</v>
      </c>
      <c r="N291" s="76" t="s">
        <v>299</v>
      </c>
      <c r="O291" s="77" t="s">
        <v>299</v>
      </c>
      <c r="P291" s="78">
        <v>45444</v>
      </c>
      <c r="Q291" s="74" t="s">
        <v>292</v>
      </c>
      <c r="R291" s="74" t="s">
        <v>293</v>
      </c>
      <c r="S291" s="74"/>
      <c r="T291" s="74"/>
      <c r="U291" s="74"/>
    </row>
    <row r="292" spans="1:21" x14ac:dyDescent="0.25">
      <c r="A292" s="73" t="s">
        <v>1021</v>
      </c>
      <c r="B292" s="73" t="s">
        <v>1022</v>
      </c>
      <c r="C292" s="73" t="s">
        <v>285</v>
      </c>
      <c r="D292" s="73" t="s">
        <v>296</v>
      </c>
      <c r="E292" s="74">
        <v>10</v>
      </c>
      <c r="F292" s="73" t="s">
        <v>297</v>
      </c>
      <c r="G292" s="74">
        <v>100</v>
      </c>
      <c r="H292" s="73" t="s">
        <v>288</v>
      </c>
      <c r="I292" s="74">
        <v>102</v>
      </c>
      <c r="J292" s="75">
        <v>30.96</v>
      </c>
      <c r="K292" s="75">
        <f t="shared" si="4"/>
        <v>3157.92</v>
      </c>
      <c r="L292" s="76" t="s">
        <v>298</v>
      </c>
      <c r="M292" s="73" t="s">
        <v>290</v>
      </c>
      <c r="N292" s="76" t="s">
        <v>299</v>
      </c>
      <c r="O292" s="77" t="s">
        <v>299</v>
      </c>
      <c r="P292" s="78">
        <v>45444</v>
      </c>
      <c r="Q292" s="74" t="s">
        <v>292</v>
      </c>
      <c r="R292" s="74" t="s">
        <v>293</v>
      </c>
      <c r="S292" s="74"/>
      <c r="T292" s="74"/>
      <c r="U292" s="74"/>
    </row>
    <row r="293" spans="1:21" x14ac:dyDescent="0.25">
      <c r="A293" s="73" t="s">
        <v>1023</v>
      </c>
      <c r="B293" s="73" t="s">
        <v>1024</v>
      </c>
      <c r="C293" s="73" t="s">
        <v>285</v>
      </c>
      <c r="D293" s="73" t="s">
        <v>441</v>
      </c>
      <c r="E293" s="74">
        <v>120</v>
      </c>
      <c r="F293" s="73" t="s">
        <v>385</v>
      </c>
      <c r="G293" s="74">
        <v>3</v>
      </c>
      <c r="H293" s="73" t="s">
        <v>1025</v>
      </c>
      <c r="I293" s="74">
        <v>51</v>
      </c>
      <c r="J293" s="75">
        <v>174.65</v>
      </c>
      <c r="K293" s="75">
        <f t="shared" si="4"/>
        <v>8907.15</v>
      </c>
      <c r="L293" s="76" t="s">
        <v>298</v>
      </c>
      <c r="M293" s="73" t="s">
        <v>290</v>
      </c>
      <c r="N293" s="76" t="s">
        <v>299</v>
      </c>
      <c r="O293" s="77" t="s">
        <v>299</v>
      </c>
      <c r="P293" s="78">
        <v>45444</v>
      </c>
      <c r="Q293" s="74" t="s">
        <v>292</v>
      </c>
      <c r="R293" s="74" t="s">
        <v>293</v>
      </c>
      <c r="S293" s="74"/>
      <c r="T293" s="74"/>
      <c r="U293" s="74"/>
    </row>
    <row r="294" spans="1:21" x14ac:dyDescent="0.25">
      <c r="A294" s="73" t="s">
        <v>1026</v>
      </c>
      <c r="B294" s="73" t="s">
        <v>1027</v>
      </c>
      <c r="C294" s="73" t="s">
        <v>285</v>
      </c>
      <c r="D294" s="73" t="s">
        <v>286</v>
      </c>
      <c r="E294" s="74">
        <v>15</v>
      </c>
      <c r="F294" s="73" t="s">
        <v>302</v>
      </c>
      <c r="G294" s="74">
        <v>30</v>
      </c>
      <c r="H294" s="73" t="s">
        <v>896</v>
      </c>
      <c r="I294" s="74">
        <v>61</v>
      </c>
      <c r="J294" s="75">
        <v>174.65</v>
      </c>
      <c r="K294" s="75">
        <f t="shared" si="4"/>
        <v>10653.65</v>
      </c>
      <c r="L294" s="76" t="s">
        <v>298</v>
      </c>
      <c r="M294" s="73" t="s">
        <v>290</v>
      </c>
      <c r="N294" s="76" t="s">
        <v>299</v>
      </c>
      <c r="O294" s="77" t="s">
        <v>299</v>
      </c>
      <c r="P294" s="78">
        <v>45444</v>
      </c>
      <c r="Q294" s="74" t="s">
        <v>292</v>
      </c>
      <c r="R294" s="74" t="s">
        <v>293</v>
      </c>
      <c r="S294" s="74"/>
      <c r="T294" s="74"/>
      <c r="U294" s="74"/>
    </row>
    <row r="295" spans="1:21" x14ac:dyDescent="0.25">
      <c r="A295" s="73" t="s">
        <v>1028</v>
      </c>
      <c r="B295" s="73" t="s">
        <v>1029</v>
      </c>
      <c r="C295" s="73" t="s">
        <v>285</v>
      </c>
      <c r="D295" s="73" t="s">
        <v>441</v>
      </c>
      <c r="E295" s="74">
        <v>120</v>
      </c>
      <c r="F295" s="73" t="s">
        <v>385</v>
      </c>
      <c r="G295" s="74">
        <v>300</v>
      </c>
      <c r="H295" s="73" t="s">
        <v>288</v>
      </c>
      <c r="I295" s="74">
        <v>67</v>
      </c>
      <c r="J295" s="75">
        <v>148.27000000000001</v>
      </c>
      <c r="K295" s="75">
        <f t="shared" si="4"/>
        <v>9934.09</v>
      </c>
      <c r="L295" s="76" t="s">
        <v>298</v>
      </c>
      <c r="M295" s="73" t="s">
        <v>290</v>
      </c>
      <c r="N295" s="76" t="s">
        <v>299</v>
      </c>
      <c r="O295" s="77" t="s">
        <v>299</v>
      </c>
      <c r="P295" s="78">
        <v>45444</v>
      </c>
      <c r="Q295" s="74" t="s">
        <v>292</v>
      </c>
      <c r="R295" s="74" t="s">
        <v>293</v>
      </c>
      <c r="S295" s="74"/>
      <c r="T295" s="74"/>
      <c r="U295" s="74"/>
    </row>
    <row r="296" spans="1:21" x14ac:dyDescent="0.25">
      <c r="A296" s="73" t="s">
        <v>1030</v>
      </c>
      <c r="B296" s="73" t="s">
        <v>1031</v>
      </c>
      <c r="C296" s="73" t="s">
        <v>285</v>
      </c>
      <c r="D296" s="73" t="s">
        <v>286</v>
      </c>
      <c r="E296" s="74">
        <v>15</v>
      </c>
      <c r="F296" s="73" t="s">
        <v>302</v>
      </c>
      <c r="G296" s="74">
        <v>30</v>
      </c>
      <c r="H296" s="73" t="s">
        <v>288</v>
      </c>
      <c r="I296" s="74">
        <v>64</v>
      </c>
      <c r="J296" s="75">
        <v>135.07</v>
      </c>
      <c r="K296" s="75">
        <f t="shared" si="4"/>
        <v>8644.48</v>
      </c>
      <c r="L296" s="76" t="s">
        <v>298</v>
      </c>
      <c r="M296" s="73" t="s">
        <v>290</v>
      </c>
      <c r="N296" s="76" t="s">
        <v>299</v>
      </c>
      <c r="O296" s="77" t="s">
        <v>299</v>
      </c>
      <c r="P296" s="78">
        <v>45444</v>
      </c>
      <c r="Q296" s="74" t="s">
        <v>292</v>
      </c>
      <c r="R296" s="74" t="s">
        <v>293</v>
      </c>
      <c r="S296" s="74"/>
      <c r="T296" s="74"/>
      <c r="U296" s="74"/>
    </row>
    <row r="297" spans="1:21" x14ac:dyDescent="0.25">
      <c r="A297" s="73" t="s">
        <v>1032</v>
      </c>
      <c r="B297" s="73" t="s">
        <v>1033</v>
      </c>
      <c r="C297" s="73" t="s">
        <v>285</v>
      </c>
      <c r="D297" s="73" t="s">
        <v>286</v>
      </c>
      <c r="E297" s="74">
        <v>14</v>
      </c>
      <c r="F297" s="73" t="s">
        <v>302</v>
      </c>
      <c r="G297" s="74">
        <v>60</v>
      </c>
      <c r="H297" s="73" t="s">
        <v>288</v>
      </c>
      <c r="I297" s="74">
        <v>132</v>
      </c>
      <c r="J297" s="75">
        <v>81.23</v>
      </c>
      <c r="K297" s="75">
        <f t="shared" si="4"/>
        <v>10722.36</v>
      </c>
      <c r="L297" s="76" t="s">
        <v>298</v>
      </c>
      <c r="M297" s="73" t="s">
        <v>290</v>
      </c>
      <c r="N297" s="76" t="s">
        <v>299</v>
      </c>
      <c r="O297" s="77" t="s">
        <v>299</v>
      </c>
      <c r="P297" s="78">
        <v>45444</v>
      </c>
      <c r="Q297" s="74" t="s">
        <v>292</v>
      </c>
      <c r="R297" s="74" t="s">
        <v>293</v>
      </c>
      <c r="S297" s="74"/>
      <c r="T297" s="74"/>
      <c r="U297" s="74"/>
    </row>
    <row r="298" spans="1:21" x14ac:dyDescent="0.25">
      <c r="A298" s="73" t="s">
        <v>1034</v>
      </c>
      <c r="B298" s="73" t="s">
        <v>1035</v>
      </c>
      <c r="C298" s="73" t="s">
        <v>285</v>
      </c>
      <c r="D298" s="73" t="s">
        <v>296</v>
      </c>
      <c r="E298" s="74">
        <v>30</v>
      </c>
      <c r="F298" s="73" t="s">
        <v>297</v>
      </c>
      <c r="G298" s="74">
        <v>0</v>
      </c>
      <c r="H298" s="73" t="s">
        <v>1036</v>
      </c>
      <c r="I298" s="74">
        <v>27</v>
      </c>
      <c r="J298" s="75">
        <v>361.84</v>
      </c>
      <c r="K298" s="75">
        <f t="shared" si="4"/>
        <v>9769.6799999999985</v>
      </c>
      <c r="L298" s="76" t="s">
        <v>298</v>
      </c>
      <c r="M298" s="73" t="s">
        <v>290</v>
      </c>
      <c r="N298" s="76" t="s">
        <v>299</v>
      </c>
      <c r="O298" s="77" t="s">
        <v>299</v>
      </c>
      <c r="P298" s="78">
        <v>45444</v>
      </c>
      <c r="Q298" s="74" t="s">
        <v>292</v>
      </c>
      <c r="R298" s="74" t="s">
        <v>293</v>
      </c>
      <c r="S298" s="74"/>
      <c r="T298" s="74"/>
      <c r="U298" s="74"/>
    </row>
    <row r="299" spans="1:21" x14ac:dyDescent="0.25">
      <c r="A299" s="73" t="s">
        <v>1037</v>
      </c>
      <c r="B299" s="73" t="s">
        <v>1038</v>
      </c>
      <c r="C299" s="73" t="s">
        <v>285</v>
      </c>
      <c r="D299" s="73" t="s">
        <v>286</v>
      </c>
      <c r="E299" s="74">
        <v>28</v>
      </c>
      <c r="F299" s="73" t="s">
        <v>302</v>
      </c>
      <c r="G299" s="74">
        <v>60</v>
      </c>
      <c r="H299" s="73" t="s">
        <v>288</v>
      </c>
      <c r="I299" s="74">
        <v>4</v>
      </c>
      <c r="J299" s="75">
        <v>1133.1300000000001</v>
      </c>
      <c r="K299" s="75">
        <f t="shared" si="4"/>
        <v>4532.5200000000004</v>
      </c>
      <c r="L299" s="76" t="s">
        <v>298</v>
      </c>
      <c r="M299" s="73" t="s">
        <v>290</v>
      </c>
      <c r="N299" s="76" t="s">
        <v>299</v>
      </c>
      <c r="O299" s="77" t="s">
        <v>299</v>
      </c>
      <c r="P299" s="78">
        <v>45444</v>
      </c>
      <c r="Q299" s="74" t="s">
        <v>292</v>
      </c>
      <c r="R299" s="74" t="s">
        <v>293</v>
      </c>
      <c r="S299" s="74"/>
      <c r="T299" s="74"/>
      <c r="U299" s="74"/>
    </row>
    <row r="300" spans="1:21" x14ac:dyDescent="0.25">
      <c r="A300" s="73" t="s">
        <v>1039</v>
      </c>
      <c r="B300" s="73" t="s">
        <v>1040</v>
      </c>
      <c r="C300" s="73" t="s">
        <v>285</v>
      </c>
      <c r="D300" s="73" t="s">
        <v>286</v>
      </c>
      <c r="E300" s="74">
        <v>2</v>
      </c>
      <c r="F300" s="73" t="s">
        <v>302</v>
      </c>
      <c r="G300" s="74">
        <v>40</v>
      </c>
      <c r="H300" s="73" t="s">
        <v>288</v>
      </c>
      <c r="I300" s="74">
        <v>35</v>
      </c>
      <c r="J300" s="75">
        <v>310.47000000000003</v>
      </c>
      <c r="K300" s="75">
        <f t="shared" si="4"/>
        <v>10866.45</v>
      </c>
      <c r="L300" s="76" t="s">
        <v>298</v>
      </c>
      <c r="M300" s="73" t="s">
        <v>290</v>
      </c>
      <c r="N300" s="76" t="s">
        <v>299</v>
      </c>
      <c r="O300" s="77" t="s">
        <v>299</v>
      </c>
      <c r="P300" s="78">
        <v>45444</v>
      </c>
      <c r="Q300" s="74" t="s">
        <v>292</v>
      </c>
      <c r="R300" s="74" t="s">
        <v>293</v>
      </c>
      <c r="S300" s="74"/>
      <c r="T300" s="74"/>
      <c r="U300" s="74"/>
    </row>
    <row r="301" spans="1:21" x14ac:dyDescent="0.25">
      <c r="A301" s="73" t="s">
        <v>1041</v>
      </c>
      <c r="B301" s="73" t="s">
        <v>1042</v>
      </c>
      <c r="C301" s="73" t="s">
        <v>285</v>
      </c>
      <c r="D301" s="73" t="s">
        <v>364</v>
      </c>
      <c r="E301" s="74">
        <v>28</v>
      </c>
      <c r="F301" s="73" t="s">
        <v>365</v>
      </c>
      <c r="G301" s="74">
        <v>50</v>
      </c>
      <c r="H301" s="73" t="s">
        <v>288</v>
      </c>
      <c r="I301" s="74">
        <v>4</v>
      </c>
      <c r="J301" s="75">
        <v>19082.75</v>
      </c>
      <c r="K301" s="75">
        <f t="shared" si="4"/>
        <v>76331</v>
      </c>
      <c r="L301" s="76" t="s">
        <v>289</v>
      </c>
      <c r="M301" s="73" t="s">
        <v>290</v>
      </c>
      <c r="N301" s="76" t="s">
        <v>291</v>
      </c>
      <c r="O301" s="77" t="s">
        <v>291</v>
      </c>
      <c r="P301" s="78">
        <v>45444</v>
      </c>
      <c r="Q301" s="74" t="s">
        <v>292</v>
      </c>
      <c r="R301" s="74" t="s">
        <v>293</v>
      </c>
      <c r="S301" s="74"/>
      <c r="T301" s="74"/>
      <c r="U301" s="74"/>
    </row>
    <row r="302" spans="1:21" x14ac:dyDescent="0.25">
      <c r="A302" s="73" t="s">
        <v>1043</v>
      </c>
      <c r="B302" s="73" t="s">
        <v>1044</v>
      </c>
      <c r="C302" s="73" t="s">
        <v>285</v>
      </c>
      <c r="D302" s="73" t="s">
        <v>286</v>
      </c>
      <c r="E302" s="74">
        <v>30</v>
      </c>
      <c r="F302" s="73" t="s">
        <v>302</v>
      </c>
      <c r="G302" s="74">
        <v>10</v>
      </c>
      <c r="H302" s="73" t="s">
        <v>288</v>
      </c>
      <c r="I302" s="74">
        <v>82</v>
      </c>
      <c r="J302" s="75">
        <v>9.06</v>
      </c>
      <c r="K302" s="75">
        <f t="shared" si="4"/>
        <v>742.92000000000007</v>
      </c>
      <c r="L302" s="76" t="s">
        <v>298</v>
      </c>
      <c r="M302" s="73" t="s">
        <v>290</v>
      </c>
      <c r="N302" s="76" t="s">
        <v>299</v>
      </c>
      <c r="O302" s="77" t="s">
        <v>299</v>
      </c>
      <c r="P302" s="78">
        <v>45444</v>
      </c>
      <c r="Q302" s="74" t="s">
        <v>292</v>
      </c>
      <c r="R302" s="74" t="s">
        <v>293</v>
      </c>
      <c r="S302" s="74"/>
      <c r="T302" s="74"/>
      <c r="U302" s="74"/>
    </row>
    <row r="303" spans="1:21" x14ac:dyDescent="0.25">
      <c r="A303" s="73" t="s">
        <v>1045</v>
      </c>
      <c r="B303" s="73" t="s">
        <v>1046</v>
      </c>
      <c r="C303" s="73" t="s">
        <v>285</v>
      </c>
      <c r="D303" s="73" t="s">
        <v>286</v>
      </c>
      <c r="E303" s="74">
        <v>20</v>
      </c>
      <c r="F303" s="73" t="s">
        <v>302</v>
      </c>
      <c r="G303" s="74">
        <v>10</v>
      </c>
      <c r="H303" s="73" t="s">
        <v>943</v>
      </c>
      <c r="I303" s="74">
        <v>10</v>
      </c>
      <c r="J303" s="75">
        <v>494.44</v>
      </c>
      <c r="K303" s="75">
        <f t="shared" si="4"/>
        <v>4944.3999999999996</v>
      </c>
      <c r="L303" s="76" t="s">
        <v>298</v>
      </c>
      <c r="M303" s="73" t="s">
        <v>290</v>
      </c>
      <c r="N303" s="76" t="s">
        <v>299</v>
      </c>
      <c r="O303" s="77" t="s">
        <v>299</v>
      </c>
      <c r="P303" s="78">
        <v>45444</v>
      </c>
      <c r="Q303" s="74" t="s">
        <v>292</v>
      </c>
      <c r="R303" s="74" t="s">
        <v>293</v>
      </c>
      <c r="S303" s="74"/>
      <c r="T303" s="74"/>
      <c r="U303" s="74"/>
    </row>
    <row r="304" spans="1:21" x14ac:dyDescent="0.25">
      <c r="A304" s="73" t="s">
        <v>1047</v>
      </c>
      <c r="B304" s="73" t="s">
        <v>1048</v>
      </c>
      <c r="C304" s="73" t="s">
        <v>285</v>
      </c>
      <c r="D304" s="73" t="s">
        <v>346</v>
      </c>
      <c r="E304" s="74">
        <v>2</v>
      </c>
      <c r="F304" s="73" t="s">
        <v>347</v>
      </c>
      <c r="G304" s="74">
        <v>40</v>
      </c>
      <c r="H304" s="73" t="s">
        <v>1049</v>
      </c>
      <c r="I304" s="74">
        <v>15</v>
      </c>
      <c r="J304" s="75">
        <v>484.7</v>
      </c>
      <c r="K304" s="75">
        <f t="shared" si="4"/>
        <v>7270.5</v>
      </c>
      <c r="L304" s="76" t="s">
        <v>298</v>
      </c>
      <c r="M304" s="73" t="s">
        <v>290</v>
      </c>
      <c r="N304" s="76" t="s">
        <v>299</v>
      </c>
      <c r="O304" s="77" t="s">
        <v>299</v>
      </c>
      <c r="P304" s="78">
        <v>45444</v>
      </c>
      <c r="Q304" s="74" t="s">
        <v>292</v>
      </c>
      <c r="R304" s="74" t="s">
        <v>293</v>
      </c>
      <c r="S304" s="74"/>
      <c r="T304" s="74"/>
      <c r="U304" s="74"/>
    </row>
    <row r="305" spans="1:21" x14ac:dyDescent="0.25">
      <c r="A305" s="73" t="s">
        <v>1050</v>
      </c>
      <c r="B305" s="73" t="s">
        <v>1051</v>
      </c>
      <c r="C305" s="73" t="s">
        <v>285</v>
      </c>
      <c r="D305" s="73" t="s">
        <v>286</v>
      </c>
      <c r="E305" s="74">
        <v>36</v>
      </c>
      <c r="F305" s="73" t="s">
        <v>302</v>
      </c>
      <c r="G305" s="74">
        <v>1</v>
      </c>
      <c r="H305" s="73" t="s">
        <v>1052</v>
      </c>
      <c r="I305" s="74">
        <v>38</v>
      </c>
      <c r="J305" s="75">
        <v>381.17</v>
      </c>
      <c r="K305" s="75">
        <f t="shared" si="4"/>
        <v>14484.460000000001</v>
      </c>
      <c r="L305" s="76" t="s">
        <v>298</v>
      </c>
      <c r="M305" s="73" t="s">
        <v>290</v>
      </c>
      <c r="N305" s="76" t="s">
        <v>299</v>
      </c>
      <c r="O305" s="77" t="s">
        <v>299</v>
      </c>
      <c r="P305" s="78">
        <v>45444</v>
      </c>
      <c r="Q305" s="74" t="s">
        <v>292</v>
      </c>
      <c r="R305" s="74" t="s">
        <v>293</v>
      </c>
      <c r="S305" s="74"/>
      <c r="T305" s="74"/>
      <c r="U305" s="74"/>
    </row>
    <row r="306" spans="1:21" x14ac:dyDescent="0.25">
      <c r="A306" s="73" t="s">
        <v>1053</v>
      </c>
      <c r="B306" s="73" t="s">
        <v>1054</v>
      </c>
      <c r="C306" s="73" t="s">
        <v>285</v>
      </c>
      <c r="D306" s="73" t="s">
        <v>286</v>
      </c>
      <c r="E306" s="74">
        <v>20</v>
      </c>
      <c r="F306" s="73" t="s">
        <v>302</v>
      </c>
      <c r="G306" s="74">
        <v>500</v>
      </c>
      <c r="H306" s="73" t="s">
        <v>288</v>
      </c>
      <c r="I306" s="74">
        <v>1</v>
      </c>
      <c r="J306" s="75">
        <v>61.92</v>
      </c>
      <c r="K306" s="75">
        <f t="shared" si="4"/>
        <v>61.92</v>
      </c>
      <c r="L306" s="76" t="s">
        <v>298</v>
      </c>
      <c r="M306" s="73" t="s">
        <v>290</v>
      </c>
      <c r="N306" s="76" t="s">
        <v>299</v>
      </c>
      <c r="O306" s="77" t="s">
        <v>299</v>
      </c>
      <c r="P306" s="78">
        <v>45444</v>
      </c>
      <c r="Q306" s="74" t="s">
        <v>292</v>
      </c>
      <c r="R306" s="74" t="s">
        <v>293</v>
      </c>
      <c r="S306" s="74"/>
      <c r="T306" s="74"/>
      <c r="U306" s="74"/>
    </row>
    <row r="307" spans="1:21" x14ac:dyDescent="0.25">
      <c r="A307" s="73" t="s">
        <v>1055</v>
      </c>
      <c r="B307" s="73" t="s">
        <v>1056</v>
      </c>
      <c r="C307" s="73" t="s">
        <v>440</v>
      </c>
      <c r="D307" s="73" t="s">
        <v>445</v>
      </c>
      <c r="E307" s="74">
        <v>50000</v>
      </c>
      <c r="F307" s="73" t="s">
        <v>1057</v>
      </c>
      <c r="G307" s="74">
        <v>50000</v>
      </c>
      <c r="H307" s="73" t="s">
        <v>1058</v>
      </c>
      <c r="I307" s="74">
        <v>15</v>
      </c>
      <c r="J307" s="75">
        <v>4300</v>
      </c>
      <c r="K307" s="75">
        <f t="shared" si="4"/>
        <v>64500</v>
      </c>
      <c r="L307" s="76" t="s">
        <v>691</v>
      </c>
      <c r="M307" s="73" t="s">
        <v>691</v>
      </c>
      <c r="N307" s="76" t="s">
        <v>691</v>
      </c>
      <c r="O307" s="77" t="s">
        <v>691</v>
      </c>
      <c r="P307" s="78">
        <v>45444</v>
      </c>
      <c r="Q307" s="74" t="s">
        <v>292</v>
      </c>
      <c r="R307" s="74" t="s">
        <v>293</v>
      </c>
      <c r="S307" s="74"/>
      <c r="T307" s="74"/>
      <c r="U307" s="74"/>
    </row>
    <row r="308" spans="1:21" x14ac:dyDescent="0.25">
      <c r="A308" s="73" t="s">
        <v>1059</v>
      </c>
      <c r="B308" s="73" t="s">
        <v>1056</v>
      </c>
      <c r="C308" s="73" t="s">
        <v>285</v>
      </c>
      <c r="D308" s="73" t="s">
        <v>445</v>
      </c>
      <c r="E308" s="74">
        <v>24000</v>
      </c>
      <c r="F308" s="73" t="s">
        <v>1057</v>
      </c>
      <c r="G308" s="74">
        <v>24000</v>
      </c>
      <c r="H308" s="73" t="s">
        <v>1060</v>
      </c>
      <c r="I308" s="74">
        <v>9</v>
      </c>
      <c r="J308" s="75">
        <v>2340</v>
      </c>
      <c r="K308" s="75">
        <f t="shared" si="4"/>
        <v>21060</v>
      </c>
      <c r="L308" s="76" t="s">
        <v>691</v>
      </c>
      <c r="M308" s="73" t="s">
        <v>691</v>
      </c>
      <c r="N308" s="76" t="s">
        <v>691</v>
      </c>
      <c r="O308" s="77" t="s">
        <v>691</v>
      </c>
      <c r="P308" s="78">
        <v>45444</v>
      </c>
      <c r="Q308" s="74" t="s">
        <v>292</v>
      </c>
      <c r="R308" s="74" t="s">
        <v>293</v>
      </c>
      <c r="S308" s="74"/>
      <c r="T308" s="74"/>
      <c r="U308" s="74"/>
    </row>
    <row r="309" spans="1:21" x14ac:dyDescent="0.25">
      <c r="A309" s="73" t="s">
        <v>1061</v>
      </c>
      <c r="B309" s="73" t="s">
        <v>1062</v>
      </c>
      <c r="C309" s="73" t="s">
        <v>285</v>
      </c>
      <c r="D309" s="73" t="s">
        <v>844</v>
      </c>
      <c r="E309" s="74">
        <v>1</v>
      </c>
      <c r="F309" s="73" t="s">
        <v>869</v>
      </c>
      <c r="G309" s="74">
        <v>1</v>
      </c>
      <c r="H309" s="73" t="s">
        <v>1063</v>
      </c>
      <c r="I309" s="74">
        <v>10</v>
      </c>
      <c r="J309" s="75">
        <v>363.05</v>
      </c>
      <c r="K309" s="75">
        <f t="shared" si="4"/>
        <v>3630.5</v>
      </c>
      <c r="L309" s="76" t="s">
        <v>289</v>
      </c>
      <c r="M309" s="73" t="s">
        <v>290</v>
      </c>
      <c r="N309" s="76" t="s">
        <v>291</v>
      </c>
      <c r="O309" s="77" t="s">
        <v>291</v>
      </c>
      <c r="P309" s="78">
        <v>45444</v>
      </c>
      <c r="Q309" s="74" t="s">
        <v>292</v>
      </c>
      <c r="R309" s="74" t="s">
        <v>293</v>
      </c>
      <c r="S309" s="74"/>
      <c r="T309" s="74"/>
      <c r="U309" s="74"/>
    </row>
    <row r="310" spans="1:21" x14ac:dyDescent="0.25">
      <c r="A310" s="73" t="s">
        <v>1064</v>
      </c>
      <c r="B310" s="73" t="s">
        <v>1065</v>
      </c>
      <c r="C310" s="73" t="s">
        <v>285</v>
      </c>
      <c r="D310" s="73" t="s">
        <v>286</v>
      </c>
      <c r="E310" s="74">
        <v>14</v>
      </c>
      <c r="F310" s="73" t="s">
        <v>287</v>
      </c>
      <c r="G310" s="74">
        <v>10</v>
      </c>
      <c r="H310" s="73" t="s">
        <v>288</v>
      </c>
      <c r="I310" s="74">
        <v>305</v>
      </c>
      <c r="J310" s="75">
        <v>51.3</v>
      </c>
      <c r="K310" s="75">
        <f t="shared" si="4"/>
        <v>15646.5</v>
      </c>
      <c r="L310" s="76" t="s">
        <v>298</v>
      </c>
      <c r="M310" s="73" t="s">
        <v>290</v>
      </c>
      <c r="N310" s="76" t="s">
        <v>299</v>
      </c>
      <c r="O310" s="77" t="s">
        <v>299</v>
      </c>
      <c r="P310" s="78">
        <v>45444</v>
      </c>
      <c r="Q310" s="74" t="s">
        <v>292</v>
      </c>
      <c r="R310" s="74" t="s">
        <v>293</v>
      </c>
      <c r="S310" s="74"/>
      <c r="T310" s="74"/>
      <c r="U310" s="74"/>
    </row>
    <row r="311" spans="1:21" x14ac:dyDescent="0.25">
      <c r="A311" s="73" t="s">
        <v>1066</v>
      </c>
      <c r="B311" s="73" t="s">
        <v>1067</v>
      </c>
      <c r="C311" s="73" t="s">
        <v>285</v>
      </c>
      <c r="D311" s="73" t="s">
        <v>286</v>
      </c>
      <c r="E311" s="74">
        <v>28</v>
      </c>
      <c r="F311" s="73" t="s">
        <v>302</v>
      </c>
      <c r="G311" s="74">
        <v>10</v>
      </c>
      <c r="H311" s="73" t="s">
        <v>288</v>
      </c>
      <c r="I311" s="74">
        <v>68</v>
      </c>
      <c r="J311" s="75">
        <v>579.16999999999996</v>
      </c>
      <c r="K311" s="75">
        <f t="shared" si="4"/>
        <v>39383.56</v>
      </c>
      <c r="L311" s="76" t="s">
        <v>298</v>
      </c>
      <c r="M311" s="73" t="s">
        <v>290</v>
      </c>
      <c r="N311" s="76" t="s">
        <v>299</v>
      </c>
      <c r="O311" s="77" t="s">
        <v>299</v>
      </c>
      <c r="P311" s="78">
        <v>45444</v>
      </c>
      <c r="Q311" s="74" t="s">
        <v>292</v>
      </c>
      <c r="R311" s="74" t="s">
        <v>293</v>
      </c>
      <c r="S311" s="74"/>
      <c r="T311" s="74"/>
      <c r="U311" s="74"/>
    </row>
    <row r="312" spans="1:21" x14ac:dyDescent="0.25">
      <c r="A312" s="73" t="s">
        <v>1068</v>
      </c>
      <c r="B312" s="73" t="s">
        <v>1069</v>
      </c>
      <c r="C312" s="73" t="s">
        <v>285</v>
      </c>
      <c r="D312" s="73" t="s">
        <v>397</v>
      </c>
      <c r="E312" s="74">
        <v>28</v>
      </c>
      <c r="F312" s="73" t="s">
        <v>398</v>
      </c>
      <c r="G312" s="74">
        <v>10</v>
      </c>
      <c r="H312" s="73" t="s">
        <v>288</v>
      </c>
      <c r="I312" s="74">
        <v>6</v>
      </c>
      <c r="J312" s="75">
        <v>688.32</v>
      </c>
      <c r="K312" s="75">
        <f t="shared" si="4"/>
        <v>4129.92</v>
      </c>
      <c r="L312" s="76" t="s">
        <v>298</v>
      </c>
      <c r="M312" s="73" t="s">
        <v>290</v>
      </c>
      <c r="N312" s="76" t="s">
        <v>299</v>
      </c>
      <c r="O312" s="77" t="s">
        <v>299</v>
      </c>
      <c r="P312" s="78">
        <v>45444</v>
      </c>
      <c r="Q312" s="74" t="s">
        <v>292</v>
      </c>
      <c r="R312" s="74" t="s">
        <v>293</v>
      </c>
      <c r="S312" s="74"/>
      <c r="T312" s="74"/>
      <c r="U312" s="74"/>
    </row>
    <row r="313" spans="1:21" x14ac:dyDescent="0.25">
      <c r="A313" s="73" t="s">
        <v>1070</v>
      </c>
      <c r="B313" s="73" t="s">
        <v>1071</v>
      </c>
      <c r="C313" s="73" t="s">
        <v>285</v>
      </c>
      <c r="D313" s="73" t="s">
        <v>286</v>
      </c>
      <c r="E313" s="74">
        <v>14</v>
      </c>
      <c r="F313" s="73" t="s">
        <v>302</v>
      </c>
      <c r="G313" s="74">
        <v>40</v>
      </c>
      <c r="H313" s="73" t="s">
        <v>288</v>
      </c>
      <c r="I313" s="74">
        <v>2</v>
      </c>
      <c r="J313" s="75">
        <v>887.8</v>
      </c>
      <c r="K313" s="75">
        <f t="shared" si="4"/>
        <v>1775.6</v>
      </c>
      <c r="L313" s="76" t="s">
        <v>298</v>
      </c>
      <c r="M313" s="73" t="s">
        <v>290</v>
      </c>
      <c r="N313" s="76" t="s">
        <v>299</v>
      </c>
      <c r="O313" s="77" t="s">
        <v>299</v>
      </c>
      <c r="P313" s="78">
        <v>45444</v>
      </c>
      <c r="Q313" s="74" t="s">
        <v>292</v>
      </c>
      <c r="R313" s="74" t="s">
        <v>293</v>
      </c>
      <c r="S313" s="74"/>
      <c r="T313" s="74"/>
      <c r="U313" s="74"/>
    </row>
    <row r="314" spans="1:21" x14ac:dyDescent="0.25">
      <c r="A314" s="73" t="s">
        <v>1072</v>
      </c>
      <c r="B314" s="73" t="s">
        <v>1073</v>
      </c>
      <c r="C314" s="73" t="s">
        <v>285</v>
      </c>
      <c r="D314" s="73" t="s">
        <v>286</v>
      </c>
      <c r="E314" s="74">
        <v>28</v>
      </c>
      <c r="F314" s="73" t="s">
        <v>286</v>
      </c>
      <c r="G314" s="74">
        <v>40</v>
      </c>
      <c r="H314" s="73" t="s">
        <v>288</v>
      </c>
      <c r="I314" s="74">
        <v>278</v>
      </c>
      <c r="J314" s="75">
        <v>357.3</v>
      </c>
      <c r="K314" s="75">
        <f t="shared" si="4"/>
        <v>99329.400000000009</v>
      </c>
      <c r="L314" s="76" t="s">
        <v>298</v>
      </c>
      <c r="M314" s="73" t="s">
        <v>290</v>
      </c>
      <c r="N314" s="76" t="s">
        <v>299</v>
      </c>
      <c r="O314" s="77" t="s">
        <v>299</v>
      </c>
      <c r="P314" s="78">
        <v>45444</v>
      </c>
      <c r="Q314" s="74" t="s">
        <v>292</v>
      </c>
      <c r="R314" s="74" t="s">
        <v>293</v>
      </c>
      <c r="S314" s="74"/>
      <c r="T314" s="74"/>
      <c r="U314" s="74"/>
    </row>
    <row r="315" spans="1:21" x14ac:dyDescent="0.25">
      <c r="A315" s="73" t="s">
        <v>1074</v>
      </c>
      <c r="B315" s="73" t="s">
        <v>1075</v>
      </c>
      <c r="C315" s="73" t="s">
        <v>285</v>
      </c>
      <c r="D315" s="73" t="s">
        <v>286</v>
      </c>
      <c r="E315" s="74">
        <v>30</v>
      </c>
      <c r="F315" s="73" t="s">
        <v>302</v>
      </c>
      <c r="G315" s="74">
        <v>25</v>
      </c>
      <c r="H315" s="73" t="s">
        <v>288</v>
      </c>
      <c r="I315" s="74">
        <v>91</v>
      </c>
      <c r="J315" s="75">
        <v>43.55</v>
      </c>
      <c r="K315" s="75">
        <f t="shared" si="4"/>
        <v>3963.0499999999997</v>
      </c>
      <c r="L315" s="76" t="s">
        <v>298</v>
      </c>
      <c r="M315" s="73" t="s">
        <v>290</v>
      </c>
      <c r="N315" s="76" t="s">
        <v>299</v>
      </c>
      <c r="O315" s="77" t="s">
        <v>299</v>
      </c>
      <c r="P315" s="78">
        <v>45444</v>
      </c>
      <c r="Q315" s="74" t="s">
        <v>292</v>
      </c>
      <c r="R315" s="74" t="s">
        <v>293</v>
      </c>
      <c r="S315" s="74"/>
      <c r="T315" s="74"/>
      <c r="U315" s="74"/>
    </row>
    <row r="316" spans="1:21" x14ac:dyDescent="0.25">
      <c r="A316" s="73" t="s">
        <v>1076</v>
      </c>
      <c r="B316" s="73" t="s">
        <v>1077</v>
      </c>
      <c r="C316" s="73" t="s">
        <v>285</v>
      </c>
      <c r="D316" s="73" t="s">
        <v>286</v>
      </c>
      <c r="E316" s="74">
        <v>30</v>
      </c>
      <c r="F316" s="73" t="s">
        <v>302</v>
      </c>
      <c r="G316" s="74">
        <v>100</v>
      </c>
      <c r="H316" s="73" t="s">
        <v>288</v>
      </c>
      <c r="I316" s="74">
        <v>6</v>
      </c>
      <c r="J316" s="75">
        <v>367.53</v>
      </c>
      <c r="K316" s="75">
        <f t="shared" si="4"/>
        <v>2205.1799999999998</v>
      </c>
      <c r="L316" s="76" t="s">
        <v>298</v>
      </c>
      <c r="M316" s="73" t="s">
        <v>290</v>
      </c>
      <c r="N316" s="76" t="s">
        <v>299</v>
      </c>
      <c r="O316" s="77" t="s">
        <v>299</v>
      </c>
      <c r="P316" s="78">
        <v>45444</v>
      </c>
      <c r="Q316" s="74" t="s">
        <v>292</v>
      </c>
      <c r="R316" s="74" t="s">
        <v>293</v>
      </c>
      <c r="S316" s="74"/>
      <c r="T316" s="74"/>
      <c r="U316" s="74"/>
    </row>
    <row r="317" spans="1:21" x14ac:dyDescent="0.25">
      <c r="A317" s="73" t="s">
        <v>1078</v>
      </c>
      <c r="B317" s="73" t="s">
        <v>1079</v>
      </c>
      <c r="C317" s="73" t="s">
        <v>285</v>
      </c>
      <c r="D317" s="73" t="s">
        <v>317</v>
      </c>
      <c r="E317" s="74">
        <v>90</v>
      </c>
      <c r="F317" s="73" t="s">
        <v>318</v>
      </c>
      <c r="G317" s="74">
        <v>62</v>
      </c>
      <c r="H317" s="73" t="s">
        <v>409</v>
      </c>
      <c r="I317" s="74">
        <v>19</v>
      </c>
      <c r="J317" s="75">
        <v>411.07</v>
      </c>
      <c r="K317" s="75">
        <f t="shared" si="4"/>
        <v>7810.33</v>
      </c>
      <c r="L317" s="76" t="s">
        <v>298</v>
      </c>
      <c r="M317" s="73" t="s">
        <v>290</v>
      </c>
      <c r="N317" s="76" t="s">
        <v>299</v>
      </c>
      <c r="O317" s="77" t="s">
        <v>299</v>
      </c>
      <c r="P317" s="78">
        <v>45444</v>
      </c>
      <c r="Q317" s="74" t="s">
        <v>292</v>
      </c>
      <c r="R317" s="74" t="s">
        <v>293</v>
      </c>
      <c r="S317" s="74"/>
      <c r="T317" s="74"/>
      <c r="U317" s="74"/>
    </row>
    <row r="318" spans="1:21" x14ac:dyDescent="0.25">
      <c r="A318" s="73" t="s">
        <v>1080</v>
      </c>
      <c r="B318" s="73" t="s">
        <v>1081</v>
      </c>
      <c r="C318" s="73" t="s">
        <v>285</v>
      </c>
      <c r="D318" s="73" t="s">
        <v>445</v>
      </c>
      <c r="E318" s="74">
        <v>1</v>
      </c>
      <c r="F318" s="73" t="s">
        <v>446</v>
      </c>
      <c r="G318" s="74">
        <v>50</v>
      </c>
      <c r="H318" s="73" t="s">
        <v>1014</v>
      </c>
      <c r="I318" s="74">
        <v>2</v>
      </c>
      <c r="J318" s="75">
        <v>325.32</v>
      </c>
      <c r="K318" s="75">
        <f t="shared" si="4"/>
        <v>650.64</v>
      </c>
      <c r="L318" s="76" t="s">
        <v>298</v>
      </c>
      <c r="M318" s="73" t="s">
        <v>290</v>
      </c>
      <c r="N318" s="76" t="s">
        <v>299</v>
      </c>
      <c r="O318" s="77" t="s">
        <v>299</v>
      </c>
      <c r="P318" s="78">
        <v>45444</v>
      </c>
      <c r="Q318" s="74" t="s">
        <v>292</v>
      </c>
      <c r="R318" s="74" t="s">
        <v>293</v>
      </c>
      <c r="S318" s="74"/>
      <c r="T318" s="74"/>
      <c r="U318" s="74"/>
    </row>
    <row r="319" spans="1:21" x14ac:dyDescent="0.25">
      <c r="A319" s="73" t="s">
        <v>1082</v>
      </c>
      <c r="B319" s="73" t="s">
        <v>1083</v>
      </c>
      <c r="C319" s="73" t="s">
        <v>285</v>
      </c>
      <c r="D319" s="73" t="s">
        <v>286</v>
      </c>
      <c r="E319" s="74">
        <v>21</v>
      </c>
      <c r="F319" s="73" t="s">
        <v>302</v>
      </c>
      <c r="G319" s="74">
        <v>2</v>
      </c>
      <c r="H319" s="73" t="s">
        <v>1084</v>
      </c>
      <c r="I319" s="74">
        <v>3</v>
      </c>
      <c r="J319" s="75">
        <v>714.76</v>
      </c>
      <c r="K319" s="75">
        <f t="shared" si="4"/>
        <v>2144.2799999999997</v>
      </c>
      <c r="L319" s="76" t="s">
        <v>298</v>
      </c>
      <c r="M319" s="73" t="s">
        <v>290</v>
      </c>
      <c r="N319" s="76" t="s">
        <v>299</v>
      </c>
      <c r="O319" s="77" t="s">
        <v>299</v>
      </c>
      <c r="P319" s="78">
        <v>45444</v>
      </c>
      <c r="Q319" s="74" t="s">
        <v>292</v>
      </c>
      <c r="R319" s="74" t="s">
        <v>293</v>
      </c>
      <c r="S319" s="74"/>
      <c r="T319" s="74"/>
      <c r="U319" s="74"/>
    </row>
    <row r="320" spans="1:21" x14ac:dyDescent="0.25">
      <c r="A320" s="73" t="s">
        <v>1085</v>
      </c>
      <c r="B320" s="73" t="s">
        <v>1086</v>
      </c>
      <c r="C320" s="73" t="s">
        <v>285</v>
      </c>
      <c r="D320" s="73" t="s">
        <v>397</v>
      </c>
      <c r="E320" s="74">
        <v>28</v>
      </c>
      <c r="F320" s="73" t="s">
        <v>398</v>
      </c>
      <c r="G320" s="74">
        <v>1</v>
      </c>
      <c r="H320" s="73" t="s">
        <v>288</v>
      </c>
      <c r="I320" s="74">
        <v>16</v>
      </c>
      <c r="J320" s="75">
        <v>495.11</v>
      </c>
      <c r="K320" s="75">
        <f t="shared" si="4"/>
        <v>7921.76</v>
      </c>
      <c r="L320" s="76" t="s">
        <v>298</v>
      </c>
      <c r="M320" s="73" t="s">
        <v>290</v>
      </c>
      <c r="N320" s="76" t="s">
        <v>299</v>
      </c>
      <c r="O320" s="77" t="s">
        <v>299</v>
      </c>
      <c r="P320" s="78">
        <v>45444</v>
      </c>
      <c r="Q320" s="74" t="s">
        <v>292</v>
      </c>
      <c r="R320" s="74" t="s">
        <v>293</v>
      </c>
      <c r="S320" s="74"/>
      <c r="T320" s="74"/>
      <c r="U320" s="74"/>
    </row>
    <row r="321" spans="1:21" x14ac:dyDescent="0.25">
      <c r="A321" s="73" t="s">
        <v>1087</v>
      </c>
      <c r="B321" s="73" t="s">
        <v>1088</v>
      </c>
      <c r="C321" s="73" t="s">
        <v>285</v>
      </c>
      <c r="D321" s="73" t="s">
        <v>372</v>
      </c>
      <c r="E321" s="74">
        <v>1</v>
      </c>
      <c r="F321" s="73" t="s">
        <v>1089</v>
      </c>
      <c r="G321" s="74">
        <v>50</v>
      </c>
      <c r="H321" s="73" t="s">
        <v>1090</v>
      </c>
      <c r="I321" s="74">
        <v>7</v>
      </c>
      <c r="J321" s="75">
        <v>756.53</v>
      </c>
      <c r="K321" s="75">
        <f t="shared" si="4"/>
        <v>5295.71</v>
      </c>
      <c r="L321" s="76" t="s">
        <v>298</v>
      </c>
      <c r="M321" s="73" t="s">
        <v>290</v>
      </c>
      <c r="N321" s="76" t="s">
        <v>299</v>
      </c>
      <c r="O321" s="77" t="s">
        <v>299</v>
      </c>
      <c r="P321" s="78">
        <v>45444</v>
      </c>
      <c r="Q321" s="74" t="s">
        <v>292</v>
      </c>
      <c r="R321" s="74" t="s">
        <v>293</v>
      </c>
      <c r="S321" s="74"/>
      <c r="T321" s="74"/>
      <c r="U321" s="74"/>
    </row>
    <row r="322" spans="1:21" x14ac:dyDescent="0.25">
      <c r="A322" s="73" t="s">
        <v>1091</v>
      </c>
      <c r="B322" s="73" t="s">
        <v>1092</v>
      </c>
      <c r="C322" s="73" t="s">
        <v>285</v>
      </c>
      <c r="D322" s="73" t="s">
        <v>317</v>
      </c>
      <c r="E322" s="74">
        <v>15</v>
      </c>
      <c r="F322" s="73" t="s">
        <v>318</v>
      </c>
      <c r="G322" s="74">
        <v>15</v>
      </c>
      <c r="H322" s="73" t="s">
        <v>343</v>
      </c>
      <c r="I322" s="74">
        <v>68</v>
      </c>
      <c r="J322" s="75">
        <v>821.27</v>
      </c>
      <c r="K322" s="75">
        <f t="shared" si="4"/>
        <v>55846.36</v>
      </c>
      <c r="L322" s="76" t="s">
        <v>298</v>
      </c>
      <c r="M322" s="73" t="s">
        <v>290</v>
      </c>
      <c r="N322" s="76" t="s">
        <v>299</v>
      </c>
      <c r="O322" s="77" t="s">
        <v>299</v>
      </c>
      <c r="P322" s="78">
        <v>45444</v>
      </c>
      <c r="Q322" s="74" t="s">
        <v>292</v>
      </c>
      <c r="R322" s="74" t="s">
        <v>293</v>
      </c>
      <c r="S322" s="74"/>
      <c r="T322" s="74"/>
      <c r="U322" s="74"/>
    </row>
    <row r="323" spans="1:21" x14ac:dyDescent="0.25">
      <c r="A323" s="73" t="s">
        <v>1093</v>
      </c>
      <c r="B323" s="73" t="s">
        <v>1094</v>
      </c>
      <c r="C323" s="73" t="s">
        <v>285</v>
      </c>
      <c r="D323" s="73" t="s">
        <v>864</v>
      </c>
      <c r="E323" s="74">
        <v>20</v>
      </c>
      <c r="F323" s="73" t="s">
        <v>297</v>
      </c>
      <c r="G323" s="74">
        <v>500</v>
      </c>
      <c r="H323" s="73" t="s">
        <v>288</v>
      </c>
      <c r="I323" s="74">
        <v>8</v>
      </c>
      <c r="J323" s="75">
        <v>612.48</v>
      </c>
      <c r="K323" s="75">
        <f t="shared" si="4"/>
        <v>4899.84</v>
      </c>
      <c r="L323" s="76" t="s">
        <v>298</v>
      </c>
      <c r="M323" s="73" t="s">
        <v>290</v>
      </c>
      <c r="N323" s="76" t="s">
        <v>299</v>
      </c>
      <c r="O323" s="77" t="s">
        <v>299</v>
      </c>
      <c r="P323" s="78">
        <v>45444</v>
      </c>
      <c r="Q323" s="74" t="s">
        <v>292</v>
      </c>
      <c r="R323" s="74" t="s">
        <v>293</v>
      </c>
      <c r="S323" s="74"/>
      <c r="T323" s="74"/>
      <c r="U323" s="74"/>
    </row>
    <row r="324" spans="1:21" x14ac:dyDescent="0.25">
      <c r="A324" s="73" t="s">
        <v>1095</v>
      </c>
      <c r="B324" s="73" t="s">
        <v>1096</v>
      </c>
      <c r="C324" s="73" t="s">
        <v>285</v>
      </c>
      <c r="D324" s="73" t="s">
        <v>844</v>
      </c>
      <c r="E324" s="74">
        <v>2</v>
      </c>
      <c r="F324" s="73" t="s">
        <v>1097</v>
      </c>
      <c r="G324" s="74">
        <v>50</v>
      </c>
      <c r="H324" s="73" t="s">
        <v>288</v>
      </c>
      <c r="I324" s="74">
        <v>12</v>
      </c>
      <c r="J324" s="75">
        <v>4362.58</v>
      </c>
      <c r="K324" s="75">
        <f t="shared" ref="K324:K387" si="5">I324*J324</f>
        <v>52350.96</v>
      </c>
      <c r="L324" s="76" t="s">
        <v>581</v>
      </c>
      <c r="M324" s="73" t="s">
        <v>290</v>
      </c>
      <c r="N324" s="76" t="s">
        <v>582</v>
      </c>
      <c r="O324" s="77" t="s">
        <v>582</v>
      </c>
      <c r="P324" s="78">
        <v>45444</v>
      </c>
      <c r="Q324" s="74" t="s">
        <v>292</v>
      </c>
      <c r="R324" s="74" t="s">
        <v>293</v>
      </c>
      <c r="S324" s="74"/>
      <c r="T324" s="74"/>
      <c r="U324" s="74"/>
    </row>
    <row r="325" spans="1:21" x14ac:dyDescent="0.25">
      <c r="A325" s="73" t="s">
        <v>1098</v>
      </c>
      <c r="B325" s="73" t="s">
        <v>1099</v>
      </c>
      <c r="C325" s="73" t="s">
        <v>285</v>
      </c>
      <c r="D325" s="73" t="s">
        <v>286</v>
      </c>
      <c r="E325" s="74">
        <v>28</v>
      </c>
      <c r="F325" s="73" t="s">
        <v>302</v>
      </c>
      <c r="G325" s="74">
        <v>3</v>
      </c>
      <c r="H325" s="73" t="s">
        <v>1100</v>
      </c>
      <c r="I325" s="74">
        <v>64</v>
      </c>
      <c r="J325" s="75">
        <v>296.47000000000003</v>
      </c>
      <c r="K325" s="75">
        <f t="shared" si="5"/>
        <v>18974.080000000002</v>
      </c>
      <c r="L325" s="76" t="s">
        <v>298</v>
      </c>
      <c r="M325" s="73" t="s">
        <v>290</v>
      </c>
      <c r="N325" s="76" t="s">
        <v>299</v>
      </c>
      <c r="O325" s="77" t="s">
        <v>299</v>
      </c>
      <c r="P325" s="78">
        <v>45444</v>
      </c>
      <c r="Q325" s="74" t="s">
        <v>292</v>
      </c>
      <c r="R325" s="74" t="s">
        <v>293</v>
      </c>
      <c r="S325" s="74"/>
      <c r="T325" s="74"/>
      <c r="U325" s="74"/>
    </row>
    <row r="326" spans="1:21" x14ac:dyDescent="0.25">
      <c r="A326" s="73" t="s">
        <v>1101</v>
      </c>
      <c r="B326" s="73" t="s">
        <v>1102</v>
      </c>
      <c r="C326" s="73" t="s">
        <v>285</v>
      </c>
      <c r="D326" s="73" t="s">
        <v>638</v>
      </c>
      <c r="E326" s="74">
        <v>3</v>
      </c>
      <c r="F326" s="73" t="s">
        <v>639</v>
      </c>
      <c r="G326" s="74">
        <v>6</v>
      </c>
      <c r="H326" s="73" t="s">
        <v>288</v>
      </c>
      <c r="I326" s="74">
        <v>24</v>
      </c>
      <c r="J326" s="75">
        <v>160.88</v>
      </c>
      <c r="K326" s="75">
        <f t="shared" si="5"/>
        <v>3861.12</v>
      </c>
      <c r="L326" s="76" t="s">
        <v>298</v>
      </c>
      <c r="M326" s="73" t="s">
        <v>290</v>
      </c>
      <c r="N326" s="76" t="s">
        <v>299</v>
      </c>
      <c r="O326" s="77" t="s">
        <v>299</v>
      </c>
      <c r="P326" s="78">
        <v>45444</v>
      </c>
      <c r="Q326" s="74" t="s">
        <v>292</v>
      </c>
      <c r="R326" s="74" t="s">
        <v>293</v>
      </c>
      <c r="S326" s="74"/>
      <c r="T326" s="74"/>
      <c r="U326" s="74"/>
    </row>
    <row r="327" spans="1:21" x14ac:dyDescent="0.25">
      <c r="A327" s="73" t="s">
        <v>1103</v>
      </c>
      <c r="B327" s="73" t="s">
        <v>1104</v>
      </c>
      <c r="C327" s="73" t="s">
        <v>285</v>
      </c>
      <c r="D327" s="73" t="s">
        <v>364</v>
      </c>
      <c r="E327" s="74">
        <v>14</v>
      </c>
      <c r="F327" s="73" t="s">
        <v>365</v>
      </c>
      <c r="G327" s="74">
        <v>90</v>
      </c>
      <c r="H327" s="73" t="s">
        <v>288</v>
      </c>
      <c r="I327" s="74">
        <v>376</v>
      </c>
      <c r="J327" s="75">
        <v>76.069999999999993</v>
      </c>
      <c r="K327" s="75">
        <f t="shared" si="5"/>
        <v>28602.319999999996</v>
      </c>
      <c r="L327" s="76" t="s">
        <v>298</v>
      </c>
      <c r="M327" s="73" t="s">
        <v>290</v>
      </c>
      <c r="N327" s="76" t="s">
        <v>299</v>
      </c>
      <c r="O327" s="77" t="s">
        <v>299</v>
      </c>
      <c r="P327" s="78">
        <v>45444</v>
      </c>
      <c r="Q327" s="74" t="s">
        <v>292</v>
      </c>
      <c r="R327" s="74" t="s">
        <v>293</v>
      </c>
      <c r="S327" s="74"/>
      <c r="T327" s="74"/>
      <c r="U327" s="74"/>
    </row>
    <row r="328" spans="1:21" x14ac:dyDescent="0.25">
      <c r="A328" s="73" t="s">
        <v>1105</v>
      </c>
      <c r="B328" s="73" t="s">
        <v>1106</v>
      </c>
      <c r="C328" s="73" t="s">
        <v>285</v>
      </c>
      <c r="D328" s="73" t="s">
        <v>286</v>
      </c>
      <c r="E328" s="74">
        <v>28</v>
      </c>
      <c r="F328" s="73" t="s">
        <v>287</v>
      </c>
      <c r="G328" s="74">
        <v>60</v>
      </c>
      <c r="H328" s="73" t="s">
        <v>288</v>
      </c>
      <c r="I328" s="74">
        <v>24</v>
      </c>
      <c r="J328" s="75">
        <v>144.94</v>
      </c>
      <c r="K328" s="75">
        <f t="shared" si="5"/>
        <v>3478.56</v>
      </c>
      <c r="L328" s="76" t="s">
        <v>298</v>
      </c>
      <c r="M328" s="73" t="s">
        <v>290</v>
      </c>
      <c r="N328" s="76" t="s">
        <v>299</v>
      </c>
      <c r="O328" s="77" t="s">
        <v>299</v>
      </c>
      <c r="P328" s="78">
        <v>45444</v>
      </c>
      <c r="Q328" s="74" t="s">
        <v>292</v>
      </c>
      <c r="R328" s="74" t="s">
        <v>293</v>
      </c>
      <c r="S328" s="74"/>
      <c r="T328" s="74"/>
      <c r="U328" s="74"/>
    </row>
    <row r="329" spans="1:21" x14ac:dyDescent="0.25">
      <c r="A329" s="73" t="s">
        <v>1107</v>
      </c>
      <c r="B329" s="73" t="s">
        <v>1106</v>
      </c>
      <c r="C329" s="73" t="s">
        <v>285</v>
      </c>
      <c r="D329" s="73" t="s">
        <v>286</v>
      </c>
      <c r="E329" s="74">
        <v>28</v>
      </c>
      <c r="F329" s="73" t="s">
        <v>287</v>
      </c>
      <c r="G329" s="74">
        <v>90</v>
      </c>
      <c r="H329" s="73" t="s">
        <v>288</v>
      </c>
      <c r="I329" s="74">
        <v>32</v>
      </c>
      <c r="J329" s="75">
        <v>192.14</v>
      </c>
      <c r="K329" s="75">
        <f t="shared" si="5"/>
        <v>6148.48</v>
      </c>
      <c r="L329" s="76" t="s">
        <v>298</v>
      </c>
      <c r="M329" s="73" t="s">
        <v>290</v>
      </c>
      <c r="N329" s="76" t="s">
        <v>299</v>
      </c>
      <c r="O329" s="77" t="s">
        <v>299</v>
      </c>
      <c r="P329" s="78">
        <v>45444</v>
      </c>
      <c r="Q329" s="74" t="s">
        <v>292</v>
      </c>
      <c r="R329" s="74" t="s">
        <v>293</v>
      </c>
      <c r="S329" s="74"/>
      <c r="T329" s="74"/>
      <c r="U329" s="74"/>
    </row>
    <row r="330" spans="1:21" x14ac:dyDescent="0.25">
      <c r="A330" s="73" t="s">
        <v>1108</v>
      </c>
      <c r="B330" s="73" t="s">
        <v>1106</v>
      </c>
      <c r="C330" s="73" t="s">
        <v>285</v>
      </c>
      <c r="D330" s="73" t="s">
        <v>286</v>
      </c>
      <c r="E330" s="74">
        <v>7</v>
      </c>
      <c r="F330" s="73" t="s">
        <v>287</v>
      </c>
      <c r="G330" s="74">
        <v>120</v>
      </c>
      <c r="H330" s="73" t="s">
        <v>288</v>
      </c>
      <c r="I330" s="74">
        <v>169</v>
      </c>
      <c r="J330" s="75">
        <v>74.16</v>
      </c>
      <c r="K330" s="75">
        <f t="shared" si="5"/>
        <v>12533.039999999999</v>
      </c>
      <c r="L330" s="76" t="s">
        <v>298</v>
      </c>
      <c r="M330" s="73" t="s">
        <v>290</v>
      </c>
      <c r="N330" s="76" t="s">
        <v>299</v>
      </c>
      <c r="O330" s="77" t="s">
        <v>299</v>
      </c>
      <c r="P330" s="78">
        <v>45444</v>
      </c>
      <c r="Q330" s="74" t="s">
        <v>292</v>
      </c>
      <c r="R330" s="74" t="s">
        <v>293</v>
      </c>
      <c r="S330" s="74"/>
      <c r="T330" s="74"/>
      <c r="U330" s="74"/>
    </row>
    <row r="331" spans="1:21" x14ac:dyDescent="0.25">
      <c r="A331" s="73" t="s">
        <v>1109</v>
      </c>
      <c r="B331" s="73" t="s">
        <v>1110</v>
      </c>
      <c r="C331" s="73" t="s">
        <v>285</v>
      </c>
      <c r="D331" s="73" t="s">
        <v>296</v>
      </c>
      <c r="E331" s="74">
        <v>40</v>
      </c>
      <c r="F331" s="73" t="s">
        <v>297</v>
      </c>
      <c r="G331" s="74">
        <v>160</v>
      </c>
      <c r="H331" s="73" t="s">
        <v>1111</v>
      </c>
      <c r="I331" s="74">
        <v>2</v>
      </c>
      <c r="J331" s="75">
        <v>536.05999999999995</v>
      </c>
      <c r="K331" s="75">
        <f t="shared" si="5"/>
        <v>1072.1199999999999</v>
      </c>
      <c r="L331" s="76" t="s">
        <v>298</v>
      </c>
      <c r="M331" s="73" t="s">
        <v>290</v>
      </c>
      <c r="N331" s="76" t="s">
        <v>299</v>
      </c>
      <c r="O331" s="77" t="s">
        <v>299</v>
      </c>
      <c r="P331" s="78">
        <v>45444</v>
      </c>
      <c r="Q331" s="74" t="s">
        <v>292</v>
      </c>
      <c r="R331" s="74" t="s">
        <v>293</v>
      </c>
      <c r="S331" s="74"/>
      <c r="T331" s="74"/>
      <c r="U331" s="74"/>
    </row>
    <row r="332" spans="1:21" x14ac:dyDescent="0.25">
      <c r="A332" s="73" t="s">
        <v>1112</v>
      </c>
      <c r="B332" s="73" t="s">
        <v>1113</v>
      </c>
      <c r="C332" s="73" t="s">
        <v>285</v>
      </c>
      <c r="D332" s="73" t="s">
        <v>286</v>
      </c>
      <c r="E332" s="74">
        <v>40</v>
      </c>
      <c r="F332" s="73" t="s">
        <v>302</v>
      </c>
      <c r="G332" s="74">
        <v>160</v>
      </c>
      <c r="H332" s="73" t="s">
        <v>1114</v>
      </c>
      <c r="I332" s="74">
        <v>81</v>
      </c>
      <c r="J332" s="75">
        <v>254.11</v>
      </c>
      <c r="K332" s="75">
        <f t="shared" si="5"/>
        <v>20582.91</v>
      </c>
      <c r="L332" s="76" t="s">
        <v>298</v>
      </c>
      <c r="M332" s="73" t="s">
        <v>290</v>
      </c>
      <c r="N332" s="76" t="s">
        <v>299</v>
      </c>
      <c r="O332" s="77" t="s">
        <v>299</v>
      </c>
      <c r="P332" s="78">
        <v>45444</v>
      </c>
      <c r="Q332" s="74" t="s">
        <v>292</v>
      </c>
      <c r="R332" s="74" t="s">
        <v>293</v>
      </c>
      <c r="S332" s="74"/>
      <c r="T332" s="74"/>
      <c r="U332" s="74"/>
    </row>
    <row r="333" spans="1:21" x14ac:dyDescent="0.25">
      <c r="A333" s="73" t="s">
        <v>1115</v>
      </c>
      <c r="B333" s="73" t="s">
        <v>1116</v>
      </c>
      <c r="C333" s="73" t="s">
        <v>285</v>
      </c>
      <c r="D333" s="73" t="s">
        <v>286</v>
      </c>
      <c r="E333" s="74">
        <v>14</v>
      </c>
      <c r="F333" s="73" t="s">
        <v>302</v>
      </c>
      <c r="G333" s="74">
        <v>10</v>
      </c>
      <c r="H333" s="73" t="s">
        <v>1117</v>
      </c>
      <c r="I333" s="74">
        <v>305</v>
      </c>
      <c r="J333" s="75">
        <v>106.15</v>
      </c>
      <c r="K333" s="75">
        <f t="shared" si="5"/>
        <v>32375.75</v>
      </c>
      <c r="L333" s="76" t="s">
        <v>298</v>
      </c>
      <c r="M333" s="73" t="s">
        <v>290</v>
      </c>
      <c r="N333" s="76" t="s">
        <v>299</v>
      </c>
      <c r="O333" s="77" t="s">
        <v>299</v>
      </c>
      <c r="P333" s="78">
        <v>45444</v>
      </c>
      <c r="Q333" s="74" t="s">
        <v>292</v>
      </c>
      <c r="R333" s="74" t="s">
        <v>293</v>
      </c>
      <c r="S333" s="74"/>
      <c r="T333" s="74"/>
      <c r="U333" s="74"/>
    </row>
    <row r="334" spans="1:21" x14ac:dyDescent="0.25">
      <c r="A334" s="73" t="s">
        <v>1118</v>
      </c>
      <c r="B334" s="73" t="s">
        <v>1119</v>
      </c>
      <c r="C334" s="73" t="s">
        <v>285</v>
      </c>
      <c r="D334" s="73" t="s">
        <v>286</v>
      </c>
      <c r="E334" s="74">
        <v>16</v>
      </c>
      <c r="F334" s="73" t="s">
        <v>302</v>
      </c>
      <c r="G334" s="74">
        <v>400</v>
      </c>
      <c r="H334" s="73" t="s">
        <v>460</v>
      </c>
      <c r="I334" s="74">
        <v>2</v>
      </c>
      <c r="J334" s="75">
        <v>369.13</v>
      </c>
      <c r="K334" s="75">
        <f t="shared" si="5"/>
        <v>738.26</v>
      </c>
      <c r="L334" s="76" t="s">
        <v>298</v>
      </c>
      <c r="M334" s="73" t="s">
        <v>290</v>
      </c>
      <c r="N334" s="76" t="s">
        <v>299</v>
      </c>
      <c r="O334" s="77" t="s">
        <v>299</v>
      </c>
      <c r="P334" s="78">
        <v>45444</v>
      </c>
      <c r="Q334" s="74" t="s">
        <v>292</v>
      </c>
      <c r="R334" s="74" t="s">
        <v>293</v>
      </c>
      <c r="S334" s="74"/>
      <c r="T334" s="74"/>
      <c r="U334" s="74"/>
    </row>
    <row r="335" spans="1:21" x14ac:dyDescent="0.25">
      <c r="A335" s="73" t="s">
        <v>1120</v>
      </c>
      <c r="B335" s="73" t="s">
        <v>1121</v>
      </c>
      <c r="C335" s="73" t="s">
        <v>285</v>
      </c>
      <c r="D335" s="73" t="s">
        <v>286</v>
      </c>
      <c r="E335" s="74">
        <v>20</v>
      </c>
      <c r="F335" s="73" t="s">
        <v>302</v>
      </c>
      <c r="G335" s="74">
        <v>100</v>
      </c>
      <c r="H335" s="73" t="s">
        <v>288</v>
      </c>
      <c r="I335" s="74">
        <v>54</v>
      </c>
      <c r="J335" s="75">
        <v>40.04</v>
      </c>
      <c r="K335" s="75">
        <f t="shared" si="5"/>
        <v>2162.16</v>
      </c>
      <c r="L335" s="76" t="s">
        <v>298</v>
      </c>
      <c r="M335" s="73" t="s">
        <v>290</v>
      </c>
      <c r="N335" s="76" t="s">
        <v>299</v>
      </c>
      <c r="O335" s="77" t="s">
        <v>299</v>
      </c>
      <c r="P335" s="78">
        <v>45444</v>
      </c>
      <c r="Q335" s="74" t="s">
        <v>292</v>
      </c>
      <c r="R335" s="74" t="s">
        <v>293</v>
      </c>
      <c r="S335" s="74"/>
      <c r="T335" s="74"/>
      <c r="U335" s="74"/>
    </row>
    <row r="336" spans="1:21" x14ac:dyDescent="0.25">
      <c r="A336" s="73" t="s">
        <v>1122</v>
      </c>
      <c r="B336" s="73" t="s">
        <v>1123</v>
      </c>
      <c r="C336" s="73" t="s">
        <v>285</v>
      </c>
      <c r="D336" s="73" t="s">
        <v>286</v>
      </c>
      <c r="E336" s="74">
        <v>10</v>
      </c>
      <c r="F336" s="73" t="s">
        <v>302</v>
      </c>
      <c r="G336" s="74">
        <v>60</v>
      </c>
      <c r="H336" s="73" t="s">
        <v>943</v>
      </c>
      <c r="I336" s="74">
        <v>26</v>
      </c>
      <c r="J336" s="75">
        <v>438.84</v>
      </c>
      <c r="K336" s="75">
        <f t="shared" si="5"/>
        <v>11409.84</v>
      </c>
      <c r="L336" s="76" t="s">
        <v>298</v>
      </c>
      <c r="M336" s="73" t="s">
        <v>290</v>
      </c>
      <c r="N336" s="76" t="s">
        <v>299</v>
      </c>
      <c r="O336" s="77" t="s">
        <v>299</v>
      </c>
      <c r="P336" s="78">
        <v>45444</v>
      </c>
      <c r="Q336" s="74" t="s">
        <v>292</v>
      </c>
      <c r="R336" s="74" t="s">
        <v>293</v>
      </c>
      <c r="S336" s="74"/>
      <c r="T336" s="74"/>
      <c r="U336" s="74"/>
    </row>
    <row r="337" spans="1:21" x14ac:dyDescent="0.25">
      <c r="A337" s="73" t="s">
        <v>1124</v>
      </c>
      <c r="B337" s="73" t="s">
        <v>1125</v>
      </c>
      <c r="C337" s="73" t="s">
        <v>285</v>
      </c>
      <c r="D337" s="73" t="s">
        <v>509</v>
      </c>
      <c r="E337" s="74">
        <v>120</v>
      </c>
      <c r="F337" s="73" t="s">
        <v>385</v>
      </c>
      <c r="G337" s="74">
        <v>33</v>
      </c>
      <c r="H337" s="73" t="s">
        <v>1126</v>
      </c>
      <c r="I337" s="74">
        <v>21</v>
      </c>
      <c r="J337" s="75">
        <v>75.06</v>
      </c>
      <c r="K337" s="75">
        <f t="shared" si="5"/>
        <v>1576.26</v>
      </c>
      <c r="L337" s="76" t="s">
        <v>298</v>
      </c>
      <c r="M337" s="73" t="s">
        <v>290</v>
      </c>
      <c r="N337" s="76" t="s">
        <v>299</v>
      </c>
      <c r="O337" s="77" t="s">
        <v>299</v>
      </c>
      <c r="P337" s="78">
        <v>45444</v>
      </c>
      <c r="Q337" s="74" t="s">
        <v>292</v>
      </c>
      <c r="R337" s="74" t="s">
        <v>293</v>
      </c>
      <c r="S337" s="74"/>
      <c r="T337" s="74"/>
      <c r="U337" s="74"/>
    </row>
    <row r="338" spans="1:21" x14ac:dyDescent="0.25">
      <c r="A338" s="73" t="s">
        <v>1127</v>
      </c>
      <c r="B338" s="73" t="s">
        <v>1128</v>
      </c>
      <c r="C338" s="73" t="s">
        <v>285</v>
      </c>
      <c r="D338" s="73" t="s">
        <v>286</v>
      </c>
      <c r="E338" s="74">
        <v>50</v>
      </c>
      <c r="F338" s="73" t="s">
        <v>287</v>
      </c>
      <c r="G338" s="74">
        <v>100</v>
      </c>
      <c r="H338" s="73" t="s">
        <v>288</v>
      </c>
      <c r="I338" s="74">
        <v>10</v>
      </c>
      <c r="J338" s="75">
        <v>26.75</v>
      </c>
      <c r="K338" s="75">
        <f t="shared" si="5"/>
        <v>267.5</v>
      </c>
      <c r="L338" s="76" t="s">
        <v>298</v>
      </c>
      <c r="M338" s="73" t="s">
        <v>290</v>
      </c>
      <c r="N338" s="76" t="s">
        <v>299</v>
      </c>
      <c r="O338" s="77" t="s">
        <v>299</v>
      </c>
      <c r="P338" s="78">
        <v>45444</v>
      </c>
      <c r="Q338" s="74" t="s">
        <v>292</v>
      </c>
      <c r="R338" s="74" t="s">
        <v>293</v>
      </c>
      <c r="S338" s="74"/>
      <c r="T338" s="74"/>
      <c r="U338" s="74"/>
    </row>
    <row r="339" spans="1:21" x14ac:dyDescent="0.25">
      <c r="A339" s="73" t="s">
        <v>1129</v>
      </c>
      <c r="B339" s="73" t="s">
        <v>1130</v>
      </c>
      <c r="C339" s="73" t="s">
        <v>285</v>
      </c>
      <c r="D339" s="73" t="s">
        <v>286</v>
      </c>
      <c r="E339" s="74">
        <v>40</v>
      </c>
      <c r="F339" s="73" t="s">
        <v>302</v>
      </c>
      <c r="G339" s="74">
        <v>100</v>
      </c>
      <c r="H339" s="73" t="s">
        <v>288</v>
      </c>
      <c r="I339" s="74">
        <v>6</v>
      </c>
      <c r="J339" s="75">
        <v>419.23</v>
      </c>
      <c r="K339" s="75">
        <f t="shared" si="5"/>
        <v>2515.38</v>
      </c>
      <c r="L339" s="76" t="s">
        <v>298</v>
      </c>
      <c r="M339" s="73" t="s">
        <v>290</v>
      </c>
      <c r="N339" s="76" t="s">
        <v>299</v>
      </c>
      <c r="O339" s="77" t="s">
        <v>299</v>
      </c>
      <c r="P339" s="78">
        <v>45444</v>
      </c>
      <c r="Q339" s="74" t="s">
        <v>292</v>
      </c>
      <c r="R339" s="74" t="s">
        <v>293</v>
      </c>
      <c r="S339" s="74"/>
      <c r="T339" s="74"/>
      <c r="U339" s="74"/>
    </row>
    <row r="340" spans="1:21" x14ac:dyDescent="0.25">
      <c r="A340" s="73" t="s">
        <v>1131</v>
      </c>
      <c r="B340" s="73" t="s">
        <v>1132</v>
      </c>
      <c r="C340" s="73" t="s">
        <v>285</v>
      </c>
      <c r="D340" s="73" t="s">
        <v>296</v>
      </c>
      <c r="E340" s="74">
        <v>30</v>
      </c>
      <c r="F340" s="73" t="s">
        <v>297</v>
      </c>
      <c r="G340" s="74">
        <v>160</v>
      </c>
      <c r="H340" s="73" t="s">
        <v>288</v>
      </c>
      <c r="I340" s="74">
        <v>57</v>
      </c>
      <c r="J340" s="75">
        <v>484.12</v>
      </c>
      <c r="K340" s="75">
        <f t="shared" si="5"/>
        <v>27594.84</v>
      </c>
      <c r="L340" s="76" t="s">
        <v>298</v>
      </c>
      <c r="M340" s="73" t="s">
        <v>290</v>
      </c>
      <c r="N340" s="76" t="s">
        <v>299</v>
      </c>
      <c r="O340" s="77" t="s">
        <v>299</v>
      </c>
      <c r="P340" s="78">
        <v>45444</v>
      </c>
      <c r="Q340" s="74" t="s">
        <v>292</v>
      </c>
      <c r="R340" s="74" t="s">
        <v>293</v>
      </c>
      <c r="S340" s="74"/>
      <c r="T340" s="74"/>
      <c r="U340" s="74"/>
    </row>
    <row r="341" spans="1:21" x14ac:dyDescent="0.25">
      <c r="A341" s="73" t="s">
        <v>1133</v>
      </c>
      <c r="B341" s="73" t="s">
        <v>1134</v>
      </c>
      <c r="C341" s="73" t="s">
        <v>285</v>
      </c>
      <c r="D341" s="73" t="s">
        <v>296</v>
      </c>
      <c r="E341" s="74">
        <v>28</v>
      </c>
      <c r="F341" s="73" t="s">
        <v>297</v>
      </c>
      <c r="G341" s="74">
        <v>200</v>
      </c>
      <c r="H341" s="73" t="s">
        <v>288</v>
      </c>
      <c r="I341" s="74">
        <v>9</v>
      </c>
      <c r="J341" s="75">
        <v>304.64999999999998</v>
      </c>
      <c r="K341" s="75">
        <f t="shared" si="5"/>
        <v>2741.85</v>
      </c>
      <c r="L341" s="76" t="s">
        <v>298</v>
      </c>
      <c r="M341" s="73" t="s">
        <v>290</v>
      </c>
      <c r="N341" s="76" t="s">
        <v>299</v>
      </c>
      <c r="O341" s="77" t="s">
        <v>299</v>
      </c>
      <c r="P341" s="78">
        <v>45444</v>
      </c>
      <c r="Q341" s="74" t="s">
        <v>292</v>
      </c>
      <c r="R341" s="74" t="s">
        <v>293</v>
      </c>
      <c r="S341" s="74"/>
      <c r="T341" s="74"/>
      <c r="U341" s="74"/>
    </row>
    <row r="342" spans="1:21" x14ac:dyDescent="0.25">
      <c r="A342" s="73" t="s">
        <v>1135</v>
      </c>
      <c r="B342" s="73" t="s">
        <v>1136</v>
      </c>
      <c r="C342" s="73" t="s">
        <v>285</v>
      </c>
      <c r="D342" s="73" t="s">
        <v>1137</v>
      </c>
      <c r="E342" s="74">
        <v>60</v>
      </c>
      <c r="F342" s="73" t="s">
        <v>385</v>
      </c>
      <c r="G342" s="74">
        <v>0</v>
      </c>
      <c r="H342" s="73" t="s">
        <v>1138</v>
      </c>
      <c r="I342" s="74">
        <v>7</v>
      </c>
      <c r="J342" s="75">
        <v>157.13999999999999</v>
      </c>
      <c r="K342" s="75">
        <f t="shared" si="5"/>
        <v>1099.98</v>
      </c>
      <c r="L342" s="76" t="s">
        <v>298</v>
      </c>
      <c r="M342" s="73" t="s">
        <v>290</v>
      </c>
      <c r="N342" s="76" t="s">
        <v>299</v>
      </c>
      <c r="O342" s="77" t="s">
        <v>299</v>
      </c>
      <c r="P342" s="78">
        <v>45444</v>
      </c>
      <c r="Q342" s="74" t="s">
        <v>292</v>
      </c>
      <c r="R342" s="74" t="s">
        <v>293</v>
      </c>
      <c r="S342" s="74"/>
      <c r="T342" s="74"/>
      <c r="U342" s="74"/>
    </row>
    <row r="343" spans="1:21" x14ac:dyDescent="0.25">
      <c r="A343" s="73" t="s">
        <v>1139</v>
      </c>
      <c r="B343" s="73" t="s">
        <v>1140</v>
      </c>
      <c r="C343" s="73" t="s">
        <v>285</v>
      </c>
      <c r="D343" s="73" t="s">
        <v>364</v>
      </c>
      <c r="E343" s="74">
        <v>10</v>
      </c>
      <c r="F343" s="73" t="s">
        <v>365</v>
      </c>
      <c r="G343" s="74">
        <v>180</v>
      </c>
      <c r="H343" s="73" t="s">
        <v>288</v>
      </c>
      <c r="I343" s="74">
        <v>2</v>
      </c>
      <c r="J343" s="75">
        <v>473.1</v>
      </c>
      <c r="K343" s="75">
        <f t="shared" si="5"/>
        <v>946.2</v>
      </c>
      <c r="L343" s="76" t="s">
        <v>298</v>
      </c>
      <c r="M343" s="73" t="s">
        <v>290</v>
      </c>
      <c r="N343" s="76" t="s">
        <v>299</v>
      </c>
      <c r="O343" s="77" t="s">
        <v>299</v>
      </c>
      <c r="P343" s="78">
        <v>45444</v>
      </c>
      <c r="Q343" s="74" t="s">
        <v>292</v>
      </c>
      <c r="R343" s="74" t="s">
        <v>293</v>
      </c>
      <c r="S343" s="74"/>
      <c r="T343" s="74"/>
      <c r="U343" s="74"/>
    </row>
    <row r="344" spans="1:21" x14ac:dyDescent="0.25">
      <c r="A344" s="73" t="s">
        <v>1141</v>
      </c>
      <c r="B344" s="73" t="s">
        <v>1142</v>
      </c>
      <c r="C344" s="73" t="s">
        <v>285</v>
      </c>
      <c r="D344" s="73" t="s">
        <v>364</v>
      </c>
      <c r="E344" s="74">
        <v>10</v>
      </c>
      <c r="F344" s="73" t="s">
        <v>365</v>
      </c>
      <c r="G344" s="74">
        <v>120</v>
      </c>
      <c r="H344" s="73" t="s">
        <v>288</v>
      </c>
      <c r="I344" s="74">
        <v>91</v>
      </c>
      <c r="J344" s="75">
        <v>156.91</v>
      </c>
      <c r="K344" s="75">
        <f t="shared" si="5"/>
        <v>14278.81</v>
      </c>
      <c r="L344" s="76" t="s">
        <v>298</v>
      </c>
      <c r="M344" s="73" t="s">
        <v>290</v>
      </c>
      <c r="N344" s="76" t="s">
        <v>299</v>
      </c>
      <c r="O344" s="77" t="s">
        <v>299</v>
      </c>
      <c r="P344" s="78">
        <v>45444</v>
      </c>
      <c r="Q344" s="74" t="s">
        <v>292</v>
      </c>
      <c r="R344" s="74" t="s">
        <v>293</v>
      </c>
      <c r="S344" s="74"/>
      <c r="T344" s="74"/>
      <c r="U344" s="74"/>
    </row>
    <row r="345" spans="1:21" x14ac:dyDescent="0.25">
      <c r="A345" s="73" t="s">
        <v>1143</v>
      </c>
      <c r="B345" s="73" t="s">
        <v>1142</v>
      </c>
      <c r="C345" s="73" t="s">
        <v>285</v>
      </c>
      <c r="D345" s="73" t="s">
        <v>364</v>
      </c>
      <c r="E345" s="74">
        <v>10</v>
      </c>
      <c r="F345" s="73" t="s">
        <v>365</v>
      </c>
      <c r="G345" s="74">
        <v>180</v>
      </c>
      <c r="H345" s="73" t="s">
        <v>288</v>
      </c>
      <c r="I345" s="74">
        <v>27</v>
      </c>
      <c r="J345" s="75">
        <v>189.16</v>
      </c>
      <c r="K345" s="75">
        <f t="shared" si="5"/>
        <v>5107.32</v>
      </c>
      <c r="L345" s="76" t="s">
        <v>298</v>
      </c>
      <c r="M345" s="73" t="s">
        <v>290</v>
      </c>
      <c r="N345" s="76" t="s">
        <v>299</v>
      </c>
      <c r="O345" s="77" t="s">
        <v>299</v>
      </c>
      <c r="P345" s="78">
        <v>45444</v>
      </c>
      <c r="Q345" s="74" t="s">
        <v>292</v>
      </c>
      <c r="R345" s="74" t="s">
        <v>293</v>
      </c>
      <c r="S345" s="74"/>
      <c r="T345" s="74"/>
      <c r="U345" s="74"/>
    </row>
    <row r="346" spans="1:21" x14ac:dyDescent="0.25">
      <c r="A346" s="73" t="s">
        <v>1144</v>
      </c>
      <c r="B346" s="73" t="s">
        <v>1145</v>
      </c>
      <c r="C346" s="73" t="s">
        <v>285</v>
      </c>
      <c r="D346" s="73" t="s">
        <v>286</v>
      </c>
      <c r="E346" s="74">
        <v>30</v>
      </c>
      <c r="F346" s="73" t="s">
        <v>287</v>
      </c>
      <c r="G346" s="74">
        <v>60</v>
      </c>
      <c r="H346" s="73" t="s">
        <v>688</v>
      </c>
      <c r="I346" s="74">
        <v>6</v>
      </c>
      <c r="J346" s="75">
        <v>847.7</v>
      </c>
      <c r="K346" s="75">
        <f t="shared" si="5"/>
        <v>5086.2000000000007</v>
      </c>
      <c r="L346" s="76" t="s">
        <v>298</v>
      </c>
      <c r="M346" s="73" t="s">
        <v>290</v>
      </c>
      <c r="N346" s="76" t="s">
        <v>299</v>
      </c>
      <c r="O346" s="77" t="s">
        <v>299</v>
      </c>
      <c r="P346" s="78">
        <v>45444</v>
      </c>
      <c r="Q346" s="74" t="s">
        <v>292</v>
      </c>
      <c r="R346" s="74" t="s">
        <v>293</v>
      </c>
      <c r="S346" s="74"/>
      <c r="T346" s="74"/>
      <c r="U346" s="74"/>
    </row>
    <row r="347" spans="1:21" x14ac:dyDescent="0.25">
      <c r="A347" s="73" t="s">
        <v>1146</v>
      </c>
      <c r="B347" s="73" t="s">
        <v>1147</v>
      </c>
      <c r="C347" s="73" t="s">
        <v>285</v>
      </c>
      <c r="D347" s="73" t="s">
        <v>286</v>
      </c>
      <c r="E347" s="74">
        <v>20</v>
      </c>
      <c r="F347" s="73" t="s">
        <v>302</v>
      </c>
      <c r="G347" s="74">
        <v>60</v>
      </c>
      <c r="H347" s="73" t="s">
        <v>288</v>
      </c>
      <c r="I347" s="74">
        <v>29</v>
      </c>
      <c r="J347" s="75">
        <v>320.57</v>
      </c>
      <c r="K347" s="75">
        <f t="shared" si="5"/>
        <v>9296.5300000000007</v>
      </c>
      <c r="L347" s="76" t="s">
        <v>298</v>
      </c>
      <c r="M347" s="73" t="s">
        <v>290</v>
      </c>
      <c r="N347" s="76" t="s">
        <v>299</v>
      </c>
      <c r="O347" s="77" t="s">
        <v>299</v>
      </c>
      <c r="P347" s="78">
        <v>45444</v>
      </c>
      <c r="Q347" s="74" t="s">
        <v>292</v>
      </c>
      <c r="R347" s="74" t="s">
        <v>293</v>
      </c>
      <c r="S347" s="74"/>
      <c r="T347" s="74"/>
      <c r="U347" s="74"/>
    </row>
    <row r="348" spans="1:21" x14ac:dyDescent="0.25">
      <c r="A348" s="73" t="s">
        <v>1148</v>
      </c>
      <c r="B348" s="73" t="s">
        <v>1149</v>
      </c>
      <c r="C348" s="73" t="s">
        <v>285</v>
      </c>
      <c r="D348" s="73" t="s">
        <v>286</v>
      </c>
      <c r="E348" s="74">
        <v>20</v>
      </c>
      <c r="F348" s="73" t="s">
        <v>287</v>
      </c>
      <c r="G348" s="74">
        <v>60</v>
      </c>
      <c r="H348" s="73" t="s">
        <v>1150</v>
      </c>
      <c r="I348" s="74">
        <v>58</v>
      </c>
      <c r="J348" s="75">
        <v>346.27</v>
      </c>
      <c r="K348" s="75">
        <f t="shared" si="5"/>
        <v>20083.66</v>
      </c>
      <c r="L348" s="76" t="s">
        <v>298</v>
      </c>
      <c r="M348" s="73" t="s">
        <v>290</v>
      </c>
      <c r="N348" s="76" t="s">
        <v>299</v>
      </c>
      <c r="O348" s="77" t="s">
        <v>299</v>
      </c>
      <c r="P348" s="78">
        <v>45444</v>
      </c>
      <c r="Q348" s="74" t="s">
        <v>292</v>
      </c>
      <c r="R348" s="74" t="s">
        <v>293</v>
      </c>
      <c r="S348" s="74"/>
      <c r="T348" s="74"/>
      <c r="U348" s="74"/>
    </row>
    <row r="349" spans="1:21" x14ac:dyDescent="0.25">
      <c r="A349" s="73" t="s">
        <v>1151</v>
      </c>
      <c r="B349" s="73" t="s">
        <v>1152</v>
      </c>
      <c r="C349" s="73" t="s">
        <v>285</v>
      </c>
      <c r="D349" s="73" t="s">
        <v>286</v>
      </c>
      <c r="E349" s="74">
        <v>30</v>
      </c>
      <c r="F349" s="73" t="s">
        <v>287</v>
      </c>
      <c r="G349" s="74">
        <v>60</v>
      </c>
      <c r="H349" s="73" t="s">
        <v>1153</v>
      </c>
      <c r="I349" s="74">
        <v>3</v>
      </c>
      <c r="J349" s="75">
        <v>748.34</v>
      </c>
      <c r="K349" s="75">
        <f t="shared" si="5"/>
        <v>2245.02</v>
      </c>
      <c r="L349" s="76" t="s">
        <v>298</v>
      </c>
      <c r="M349" s="73" t="s">
        <v>290</v>
      </c>
      <c r="N349" s="76" t="s">
        <v>299</v>
      </c>
      <c r="O349" s="77" t="s">
        <v>299</v>
      </c>
      <c r="P349" s="78">
        <v>45444</v>
      </c>
      <c r="Q349" s="74" t="s">
        <v>292</v>
      </c>
      <c r="R349" s="74" t="s">
        <v>293</v>
      </c>
      <c r="S349" s="74"/>
      <c r="T349" s="74"/>
      <c r="U349" s="74"/>
    </row>
    <row r="350" spans="1:21" x14ac:dyDescent="0.25">
      <c r="A350" s="73" t="s">
        <v>1154</v>
      </c>
      <c r="B350" s="73" t="s">
        <v>1155</v>
      </c>
      <c r="C350" s="73" t="s">
        <v>285</v>
      </c>
      <c r="D350" s="73" t="s">
        <v>286</v>
      </c>
      <c r="E350" s="74">
        <v>28</v>
      </c>
      <c r="F350" s="73" t="s">
        <v>287</v>
      </c>
      <c r="G350" s="74">
        <v>10</v>
      </c>
      <c r="H350" s="73" t="s">
        <v>288</v>
      </c>
      <c r="I350" s="74">
        <v>2</v>
      </c>
      <c r="J350" s="75">
        <v>1557.63</v>
      </c>
      <c r="K350" s="75">
        <f t="shared" si="5"/>
        <v>3115.26</v>
      </c>
      <c r="L350" s="76" t="s">
        <v>298</v>
      </c>
      <c r="M350" s="73" t="s">
        <v>290</v>
      </c>
      <c r="N350" s="76" t="s">
        <v>299</v>
      </c>
      <c r="O350" s="77" t="s">
        <v>299</v>
      </c>
      <c r="P350" s="78">
        <v>45444</v>
      </c>
      <c r="Q350" s="74" t="s">
        <v>292</v>
      </c>
      <c r="R350" s="74" t="s">
        <v>293</v>
      </c>
      <c r="S350" s="74"/>
      <c r="T350" s="74"/>
      <c r="U350" s="74"/>
    </row>
    <row r="351" spans="1:21" x14ac:dyDescent="0.25">
      <c r="A351" s="73" t="s">
        <v>1156</v>
      </c>
      <c r="B351" s="73" t="s">
        <v>1157</v>
      </c>
      <c r="C351" s="73" t="s">
        <v>285</v>
      </c>
      <c r="D351" s="73" t="s">
        <v>296</v>
      </c>
      <c r="E351" s="74">
        <v>1</v>
      </c>
      <c r="F351" s="73" t="s">
        <v>297</v>
      </c>
      <c r="G351" s="74">
        <v>150</v>
      </c>
      <c r="H351" s="73" t="s">
        <v>288</v>
      </c>
      <c r="I351" s="74">
        <v>162</v>
      </c>
      <c r="J351" s="75">
        <v>14.81</v>
      </c>
      <c r="K351" s="75">
        <f t="shared" si="5"/>
        <v>2399.2200000000003</v>
      </c>
      <c r="L351" s="76" t="s">
        <v>298</v>
      </c>
      <c r="M351" s="73" t="s">
        <v>290</v>
      </c>
      <c r="N351" s="76" t="s">
        <v>299</v>
      </c>
      <c r="O351" s="77" t="s">
        <v>299</v>
      </c>
      <c r="P351" s="78">
        <v>45444</v>
      </c>
      <c r="Q351" s="74" t="s">
        <v>292</v>
      </c>
      <c r="R351" s="74" t="s">
        <v>293</v>
      </c>
      <c r="S351" s="74"/>
      <c r="T351" s="74"/>
      <c r="U351" s="74"/>
    </row>
    <row r="352" spans="1:21" x14ac:dyDescent="0.25">
      <c r="A352" s="73" t="s">
        <v>1158</v>
      </c>
      <c r="B352" s="73" t="s">
        <v>1159</v>
      </c>
      <c r="C352" s="73" t="s">
        <v>285</v>
      </c>
      <c r="D352" s="73" t="s">
        <v>296</v>
      </c>
      <c r="E352" s="74">
        <v>2</v>
      </c>
      <c r="F352" s="73" t="s">
        <v>297</v>
      </c>
      <c r="G352" s="74">
        <v>150</v>
      </c>
      <c r="H352" s="73" t="s">
        <v>288</v>
      </c>
      <c r="I352" s="74">
        <v>7</v>
      </c>
      <c r="J352" s="75">
        <v>179.33</v>
      </c>
      <c r="K352" s="75">
        <f t="shared" si="5"/>
        <v>1255.3100000000002</v>
      </c>
      <c r="L352" s="76" t="s">
        <v>298</v>
      </c>
      <c r="M352" s="73" t="s">
        <v>290</v>
      </c>
      <c r="N352" s="76" t="s">
        <v>299</v>
      </c>
      <c r="O352" s="77" t="s">
        <v>299</v>
      </c>
      <c r="P352" s="78">
        <v>45444</v>
      </c>
      <c r="Q352" s="74" t="s">
        <v>292</v>
      </c>
      <c r="R352" s="74" t="s">
        <v>293</v>
      </c>
      <c r="S352" s="74"/>
      <c r="T352" s="74"/>
      <c r="U352" s="74"/>
    </row>
    <row r="353" spans="1:21" x14ac:dyDescent="0.25">
      <c r="A353" s="73" t="s">
        <v>1160</v>
      </c>
      <c r="B353" s="73" t="s">
        <v>1161</v>
      </c>
      <c r="C353" s="73" t="s">
        <v>285</v>
      </c>
      <c r="D353" s="73" t="s">
        <v>286</v>
      </c>
      <c r="E353" s="74">
        <v>4</v>
      </c>
      <c r="F353" s="73" t="s">
        <v>302</v>
      </c>
      <c r="G353" s="74">
        <v>37</v>
      </c>
      <c r="H353" s="73" t="s">
        <v>1162</v>
      </c>
      <c r="I353" s="74">
        <v>16</v>
      </c>
      <c r="J353" s="75">
        <v>743.95</v>
      </c>
      <c r="K353" s="75">
        <f t="shared" si="5"/>
        <v>11903.2</v>
      </c>
      <c r="L353" s="76" t="s">
        <v>298</v>
      </c>
      <c r="M353" s="73" t="s">
        <v>290</v>
      </c>
      <c r="N353" s="76" t="s">
        <v>299</v>
      </c>
      <c r="O353" s="77" t="s">
        <v>299</v>
      </c>
      <c r="P353" s="78">
        <v>45444</v>
      </c>
      <c r="Q353" s="74" t="s">
        <v>292</v>
      </c>
      <c r="R353" s="74" t="s">
        <v>293</v>
      </c>
      <c r="S353" s="74"/>
      <c r="T353" s="74"/>
      <c r="U353" s="74"/>
    </row>
    <row r="354" spans="1:21" x14ac:dyDescent="0.25">
      <c r="A354" s="73" t="s">
        <v>1163</v>
      </c>
      <c r="B354" s="73" t="s">
        <v>1164</v>
      </c>
      <c r="C354" s="73" t="s">
        <v>285</v>
      </c>
      <c r="D354" s="73" t="s">
        <v>296</v>
      </c>
      <c r="E354" s="74">
        <v>40</v>
      </c>
      <c r="F354" s="73" t="s">
        <v>297</v>
      </c>
      <c r="G354" s="74">
        <v>5</v>
      </c>
      <c r="H354" s="73" t="s">
        <v>288</v>
      </c>
      <c r="I354" s="74">
        <v>4</v>
      </c>
      <c r="J354" s="75">
        <v>1004.13</v>
      </c>
      <c r="K354" s="75">
        <f t="shared" si="5"/>
        <v>4016.52</v>
      </c>
      <c r="L354" s="76" t="s">
        <v>298</v>
      </c>
      <c r="M354" s="73" t="s">
        <v>290</v>
      </c>
      <c r="N354" s="76" t="s">
        <v>299</v>
      </c>
      <c r="O354" s="77" t="s">
        <v>299</v>
      </c>
      <c r="P354" s="78">
        <v>45444</v>
      </c>
      <c r="Q354" s="74" t="s">
        <v>292</v>
      </c>
      <c r="R354" s="74" t="s">
        <v>293</v>
      </c>
      <c r="S354" s="74"/>
      <c r="T354" s="74"/>
      <c r="U354" s="74"/>
    </row>
    <row r="355" spans="1:21" x14ac:dyDescent="0.25">
      <c r="A355" s="73" t="s">
        <v>1165</v>
      </c>
      <c r="B355" s="73" t="s">
        <v>1166</v>
      </c>
      <c r="C355" s="73" t="s">
        <v>285</v>
      </c>
      <c r="D355" s="73" t="s">
        <v>449</v>
      </c>
      <c r="E355" s="74">
        <v>300</v>
      </c>
      <c r="F355" s="73" t="s">
        <v>587</v>
      </c>
      <c r="G355" s="74">
        <v>0</v>
      </c>
      <c r="H355" s="73" t="s">
        <v>1167</v>
      </c>
      <c r="I355" s="74">
        <v>2</v>
      </c>
      <c r="J355" s="75">
        <v>201.77</v>
      </c>
      <c r="K355" s="75">
        <f t="shared" si="5"/>
        <v>403.54</v>
      </c>
      <c r="L355" s="76" t="s">
        <v>298</v>
      </c>
      <c r="M355" s="73" t="s">
        <v>290</v>
      </c>
      <c r="N355" s="76" t="s">
        <v>299</v>
      </c>
      <c r="O355" s="77" t="s">
        <v>299</v>
      </c>
      <c r="P355" s="78">
        <v>45444</v>
      </c>
      <c r="Q355" s="74" t="s">
        <v>292</v>
      </c>
      <c r="R355" s="74" t="s">
        <v>293</v>
      </c>
      <c r="S355" s="74"/>
      <c r="T355" s="74"/>
      <c r="U355" s="74"/>
    </row>
    <row r="356" spans="1:21" x14ac:dyDescent="0.25">
      <c r="A356" s="73" t="s">
        <v>1168</v>
      </c>
      <c r="B356" s="73" t="s">
        <v>1169</v>
      </c>
      <c r="C356" s="73" t="s">
        <v>285</v>
      </c>
      <c r="D356" s="73" t="s">
        <v>449</v>
      </c>
      <c r="E356" s="74">
        <v>100</v>
      </c>
      <c r="F356" s="73" t="s">
        <v>587</v>
      </c>
      <c r="G356" s="74">
        <v>1</v>
      </c>
      <c r="H356" s="73" t="s">
        <v>795</v>
      </c>
      <c r="I356" s="74">
        <v>1</v>
      </c>
      <c r="J356" s="75">
        <v>220.23</v>
      </c>
      <c r="K356" s="75">
        <f t="shared" si="5"/>
        <v>220.23</v>
      </c>
      <c r="L356" s="76" t="s">
        <v>298</v>
      </c>
      <c r="M356" s="73" t="s">
        <v>290</v>
      </c>
      <c r="N356" s="76" t="s">
        <v>299</v>
      </c>
      <c r="O356" s="77" t="s">
        <v>299</v>
      </c>
      <c r="P356" s="78">
        <v>45444</v>
      </c>
      <c r="Q356" s="74" t="s">
        <v>292</v>
      </c>
      <c r="R356" s="74" t="s">
        <v>293</v>
      </c>
      <c r="S356" s="74"/>
      <c r="T356" s="74"/>
      <c r="U356" s="74"/>
    </row>
    <row r="357" spans="1:21" x14ac:dyDescent="0.25">
      <c r="A357" s="73" t="s">
        <v>1170</v>
      </c>
      <c r="B357" s="73" t="s">
        <v>1171</v>
      </c>
      <c r="C357" s="73" t="s">
        <v>285</v>
      </c>
      <c r="D357" s="73" t="s">
        <v>286</v>
      </c>
      <c r="E357" s="74">
        <v>28</v>
      </c>
      <c r="F357" s="73" t="s">
        <v>287</v>
      </c>
      <c r="G357" s="74">
        <v>20</v>
      </c>
      <c r="H357" s="73" t="s">
        <v>288</v>
      </c>
      <c r="I357" s="74">
        <v>136</v>
      </c>
      <c r="J357" s="75">
        <v>23.84</v>
      </c>
      <c r="K357" s="75">
        <f t="shared" si="5"/>
        <v>3242.24</v>
      </c>
      <c r="L357" s="76" t="s">
        <v>298</v>
      </c>
      <c r="M357" s="73" t="s">
        <v>290</v>
      </c>
      <c r="N357" s="76" t="s">
        <v>299</v>
      </c>
      <c r="O357" s="77" t="s">
        <v>299</v>
      </c>
      <c r="P357" s="78">
        <v>45444</v>
      </c>
      <c r="Q357" s="74" t="s">
        <v>292</v>
      </c>
      <c r="R357" s="74" t="s">
        <v>293</v>
      </c>
      <c r="S357" s="74"/>
      <c r="T357" s="74"/>
      <c r="U357" s="74"/>
    </row>
    <row r="358" spans="1:21" x14ac:dyDescent="0.25">
      <c r="A358" s="73" t="s">
        <v>1172</v>
      </c>
      <c r="B358" s="73" t="s">
        <v>1173</v>
      </c>
      <c r="C358" s="73" t="s">
        <v>285</v>
      </c>
      <c r="D358" s="73" t="s">
        <v>296</v>
      </c>
      <c r="E358" s="74">
        <v>20</v>
      </c>
      <c r="F358" s="73" t="s">
        <v>297</v>
      </c>
      <c r="G358" s="74">
        <v>80</v>
      </c>
      <c r="H358" s="73" t="s">
        <v>1114</v>
      </c>
      <c r="I358" s="74">
        <v>49</v>
      </c>
      <c r="J358" s="75">
        <v>208.71</v>
      </c>
      <c r="K358" s="75">
        <f t="shared" si="5"/>
        <v>10226.790000000001</v>
      </c>
      <c r="L358" s="76" t="s">
        <v>298</v>
      </c>
      <c r="M358" s="73" t="s">
        <v>290</v>
      </c>
      <c r="N358" s="76" t="s">
        <v>299</v>
      </c>
      <c r="O358" s="77" t="s">
        <v>299</v>
      </c>
      <c r="P358" s="78">
        <v>45444</v>
      </c>
      <c r="Q358" s="74" t="s">
        <v>292</v>
      </c>
      <c r="R358" s="74" t="s">
        <v>293</v>
      </c>
      <c r="S358" s="74"/>
      <c r="T358" s="74"/>
      <c r="U358" s="74"/>
    </row>
    <row r="359" spans="1:21" x14ac:dyDescent="0.25">
      <c r="A359" s="73" t="s">
        <v>1174</v>
      </c>
      <c r="B359" s="73" t="s">
        <v>1175</v>
      </c>
      <c r="C359" s="73" t="s">
        <v>285</v>
      </c>
      <c r="D359" s="73" t="s">
        <v>392</v>
      </c>
      <c r="E359" s="74">
        <v>120</v>
      </c>
      <c r="F359" s="73" t="s">
        <v>1176</v>
      </c>
      <c r="G359" s="74">
        <v>27</v>
      </c>
      <c r="H359" s="73" t="s">
        <v>1177</v>
      </c>
      <c r="I359" s="74">
        <v>103</v>
      </c>
      <c r="J359" s="75">
        <v>151.36000000000001</v>
      </c>
      <c r="K359" s="75">
        <f t="shared" si="5"/>
        <v>15590.080000000002</v>
      </c>
      <c r="L359" s="76" t="s">
        <v>298</v>
      </c>
      <c r="M359" s="73" t="s">
        <v>290</v>
      </c>
      <c r="N359" s="76" t="s">
        <v>299</v>
      </c>
      <c r="O359" s="77" t="s">
        <v>299</v>
      </c>
      <c r="P359" s="78">
        <v>45444</v>
      </c>
      <c r="Q359" s="74" t="s">
        <v>292</v>
      </c>
      <c r="R359" s="74" t="s">
        <v>293</v>
      </c>
      <c r="S359" s="74"/>
      <c r="T359" s="74"/>
      <c r="U359" s="74"/>
    </row>
    <row r="360" spans="1:21" x14ac:dyDescent="0.25">
      <c r="A360" s="73" t="s">
        <v>1178</v>
      </c>
      <c r="B360" s="73" t="s">
        <v>1179</v>
      </c>
      <c r="C360" s="73" t="s">
        <v>285</v>
      </c>
      <c r="D360" s="73" t="s">
        <v>286</v>
      </c>
      <c r="E360" s="74">
        <v>15</v>
      </c>
      <c r="F360" s="73" t="s">
        <v>302</v>
      </c>
      <c r="G360" s="74">
        <v>50</v>
      </c>
      <c r="H360" s="73" t="s">
        <v>288</v>
      </c>
      <c r="I360" s="74">
        <v>11</v>
      </c>
      <c r="J360" s="75">
        <v>478.67</v>
      </c>
      <c r="K360" s="75">
        <f t="shared" si="5"/>
        <v>5265.37</v>
      </c>
      <c r="L360" s="76" t="s">
        <v>298</v>
      </c>
      <c r="M360" s="73" t="s">
        <v>290</v>
      </c>
      <c r="N360" s="76" t="s">
        <v>299</v>
      </c>
      <c r="O360" s="77" t="s">
        <v>299</v>
      </c>
      <c r="P360" s="78">
        <v>45444</v>
      </c>
      <c r="Q360" s="74" t="s">
        <v>292</v>
      </c>
      <c r="R360" s="74" t="s">
        <v>293</v>
      </c>
      <c r="S360" s="74"/>
      <c r="T360" s="74"/>
      <c r="U360" s="74"/>
    </row>
    <row r="361" spans="1:21" x14ac:dyDescent="0.25">
      <c r="A361" s="73" t="s">
        <v>1180</v>
      </c>
      <c r="B361" s="73" t="s">
        <v>1179</v>
      </c>
      <c r="C361" s="73" t="s">
        <v>285</v>
      </c>
      <c r="D361" s="73" t="s">
        <v>286</v>
      </c>
      <c r="E361" s="74">
        <v>15</v>
      </c>
      <c r="F361" s="73" t="s">
        <v>302</v>
      </c>
      <c r="G361" s="74">
        <v>100</v>
      </c>
      <c r="H361" s="73" t="s">
        <v>288</v>
      </c>
      <c r="I361" s="74">
        <v>40</v>
      </c>
      <c r="J361" s="75">
        <v>576.16</v>
      </c>
      <c r="K361" s="75">
        <f t="shared" si="5"/>
        <v>23046.399999999998</v>
      </c>
      <c r="L361" s="76" t="s">
        <v>298</v>
      </c>
      <c r="M361" s="73" t="s">
        <v>290</v>
      </c>
      <c r="N361" s="76" t="s">
        <v>299</v>
      </c>
      <c r="O361" s="77" t="s">
        <v>299</v>
      </c>
      <c r="P361" s="78">
        <v>45444</v>
      </c>
      <c r="Q361" s="74" t="s">
        <v>292</v>
      </c>
      <c r="R361" s="74" t="s">
        <v>293</v>
      </c>
      <c r="S361" s="74"/>
      <c r="T361" s="74"/>
      <c r="U361" s="74"/>
    </row>
    <row r="362" spans="1:21" x14ac:dyDescent="0.25">
      <c r="A362" s="73" t="s">
        <v>1181</v>
      </c>
      <c r="B362" s="73" t="s">
        <v>1182</v>
      </c>
      <c r="C362" s="73" t="s">
        <v>1183</v>
      </c>
      <c r="D362" s="73" t="s">
        <v>1184</v>
      </c>
      <c r="E362" s="74">
        <v>90</v>
      </c>
      <c r="F362" s="73" t="s">
        <v>1185</v>
      </c>
      <c r="G362" s="74">
        <v>357</v>
      </c>
      <c r="H362" s="73" t="s">
        <v>343</v>
      </c>
      <c r="I362" s="74">
        <v>21</v>
      </c>
      <c r="J362" s="75">
        <v>536.24</v>
      </c>
      <c r="K362" s="75">
        <f t="shared" si="5"/>
        <v>11261.04</v>
      </c>
      <c r="L362" s="76" t="s">
        <v>298</v>
      </c>
      <c r="M362" s="73" t="s">
        <v>290</v>
      </c>
      <c r="N362" s="76" t="s">
        <v>299</v>
      </c>
      <c r="O362" s="77" t="s">
        <v>299</v>
      </c>
      <c r="P362" s="78">
        <v>45444</v>
      </c>
      <c r="Q362" s="74" t="s">
        <v>292</v>
      </c>
      <c r="R362" s="74" t="s">
        <v>293</v>
      </c>
      <c r="S362" s="74"/>
      <c r="T362" s="74"/>
      <c r="U362" s="74"/>
    </row>
    <row r="363" spans="1:21" x14ac:dyDescent="0.25">
      <c r="A363" s="73" t="s">
        <v>1186</v>
      </c>
      <c r="B363" s="73" t="s">
        <v>1187</v>
      </c>
      <c r="C363" s="73" t="s">
        <v>1188</v>
      </c>
      <c r="D363" s="73" t="s">
        <v>1184</v>
      </c>
      <c r="E363" s="74">
        <v>86</v>
      </c>
      <c r="F363" s="73" t="s">
        <v>1185</v>
      </c>
      <c r="G363" s="74">
        <v>375</v>
      </c>
      <c r="H363" s="73" t="s">
        <v>1063</v>
      </c>
      <c r="I363" s="74">
        <v>3</v>
      </c>
      <c r="J363" s="75">
        <v>212.23</v>
      </c>
      <c r="K363" s="75">
        <f t="shared" si="5"/>
        <v>636.68999999999994</v>
      </c>
      <c r="L363" s="76" t="s">
        <v>298</v>
      </c>
      <c r="M363" s="73" t="s">
        <v>290</v>
      </c>
      <c r="N363" s="76" t="s">
        <v>299</v>
      </c>
      <c r="O363" s="77" t="s">
        <v>299</v>
      </c>
      <c r="P363" s="78">
        <v>45444</v>
      </c>
      <c r="Q363" s="74" t="s">
        <v>292</v>
      </c>
      <c r="R363" s="74" t="s">
        <v>293</v>
      </c>
      <c r="S363" s="74"/>
      <c r="T363" s="74"/>
      <c r="U363" s="74"/>
    </row>
    <row r="364" spans="1:21" x14ac:dyDescent="0.25">
      <c r="A364" s="73" t="s">
        <v>1189</v>
      </c>
      <c r="B364" s="73" t="s">
        <v>1190</v>
      </c>
      <c r="C364" s="73" t="s">
        <v>1188</v>
      </c>
      <c r="D364" s="73" t="s">
        <v>1184</v>
      </c>
      <c r="E364" s="74">
        <v>92</v>
      </c>
      <c r="F364" s="73" t="s">
        <v>1185</v>
      </c>
      <c r="G364" s="74">
        <v>375</v>
      </c>
      <c r="H364" s="73" t="s">
        <v>343</v>
      </c>
      <c r="I364" s="74">
        <v>30</v>
      </c>
      <c r="J364" s="75">
        <v>363.02</v>
      </c>
      <c r="K364" s="75">
        <f t="shared" si="5"/>
        <v>10890.599999999999</v>
      </c>
      <c r="L364" s="76" t="s">
        <v>298</v>
      </c>
      <c r="M364" s="73" t="s">
        <v>290</v>
      </c>
      <c r="N364" s="76" t="s">
        <v>299</v>
      </c>
      <c r="O364" s="77" t="s">
        <v>299</v>
      </c>
      <c r="P364" s="78">
        <v>45444</v>
      </c>
      <c r="Q364" s="74" t="s">
        <v>292</v>
      </c>
      <c r="R364" s="74" t="s">
        <v>293</v>
      </c>
      <c r="S364" s="74"/>
      <c r="T364" s="74"/>
      <c r="U364" s="74"/>
    </row>
    <row r="365" spans="1:21" x14ac:dyDescent="0.25">
      <c r="A365" s="73" t="s">
        <v>1191</v>
      </c>
      <c r="B365" s="73" t="s">
        <v>1192</v>
      </c>
      <c r="C365" s="73" t="s">
        <v>1188</v>
      </c>
      <c r="D365" s="73" t="s">
        <v>1184</v>
      </c>
      <c r="E365" s="74">
        <v>92</v>
      </c>
      <c r="F365" s="73" t="s">
        <v>1185</v>
      </c>
      <c r="G365" s="74">
        <v>400</v>
      </c>
      <c r="H365" s="73" t="s">
        <v>343</v>
      </c>
      <c r="I365" s="74">
        <v>83</v>
      </c>
      <c r="J365" s="75">
        <v>117.07</v>
      </c>
      <c r="K365" s="75">
        <f t="shared" si="5"/>
        <v>9716.81</v>
      </c>
      <c r="L365" s="76" t="s">
        <v>298</v>
      </c>
      <c r="M365" s="73" t="s">
        <v>290</v>
      </c>
      <c r="N365" s="76" t="s">
        <v>299</v>
      </c>
      <c r="O365" s="77" t="s">
        <v>299</v>
      </c>
      <c r="P365" s="78">
        <v>45444</v>
      </c>
      <c r="Q365" s="74" t="s">
        <v>292</v>
      </c>
      <c r="R365" s="74" t="s">
        <v>293</v>
      </c>
      <c r="S365" s="74"/>
      <c r="T365" s="74"/>
      <c r="U365" s="74"/>
    </row>
    <row r="366" spans="1:21" x14ac:dyDescent="0.25">
      <c r="A366" s="73" t="s">
        <v>1193</v>
      </c>
      <c r="B366" s="73" t="s">
        <v>1194</v>
      </c>
      <c r="C366" s="73" t="s">
        <v>1188</v>
      </c>
      <c r="D366" s="73" t="s">
        <v>1184</v>
      </c>
      <c r="E366" s="74">
        <v>80</v>
      </c>
      <c r="F366" s="73" t="s">
        <v>1185</v>
      </c>
      <c r="G366" s="74">
        <v>400</v>
      </c>
      <c r="H366" s="73" t="s">
        <v>343</v>
      </c>
      <c r="I366" s="74">
        <v>12</v>
      </c>
      <c r="J366" s="75">
        <v>491.76</v>
      </c>
      <c r="K366" s="75">
        <f t="shared" si="5"/>
        <v>5901.12</v>
      </c>
      <c r="L366" s="76" t="s">
        <v>298</v>
      </c>
      <c r="M366" s="73" t="s">
        <v>290</v>
      </c>
      <c r="N366" s="76" t="s">
        <v>299</v>
      </c>
      <c r="O366" s="77" t="s">
        <v>299</v>
      </c>
      <c r="P366" s="78">
        <v>45444</v>
      </c>
      <c r="Q366" s="74" t="s">
        <v>292</v>
      </c>
      <c r="R366" s="74" t="s">
        <v>293</v>
      </c>
      <c r="S366" s="74"/>
      <c r="T366" s="74"/>
      <c r="U366" s="74"/>
    </row>
    <row r="367" spans="1:21" x14ac:dyDescent="0.25">
      <c r="A367" s="73" t="s">
        <v>1195</v>
      </c>
      <c r="B367" s="73" t="s">
        <v>1196</v>
      </c>
      <c r="C367" s="73" t="s">
        <v>285</v>
      </c>
      <c r="D367" s="73" t="s">
        <v>732</v>
      </c>
      <c r="E367" s="74">
        <v>7</v>
      </c>
      <c r="F367" s="73" t="s">
        <v>733</v>
      </c>
      <c r="G367" s="74">
        <v>100</v>
      </c>
      <c r="H367" s="73" t="s">
        <v>1197</v>
      </c>
      <c r="I367" s="74">
        <v>24</v>
      </c>
      <c r="J367" s="75">
        <v>173.17</v>
      </c>
      <c r="K367" s="75">
        <f t="shared" si="5"/>
        <v>4156.08</v>
      </c>
      <c r="L367" s="76" t="s">
        <v>298</v>
      </c>
      <c r="M367" s="73" t="s">
        <v>290</v>
      </c>
      <c r="N367" s="76" t="s">
        <v>299</v>
      </c>
      <c r="O367" s="77" t="s">
        <v>299</v>
      </c>
      <c r="P367" s="78">
        <v>45444</v>
      </c>
      <c r="Q367" s="74" t="s">
        <v>292</v>
      </c>
      <c r="R367" s="74" t="s">
        <v>293</v>
      </c>
      <c r="S367" s="74"/>
      <c r="T367" s="74"/>
      <c r="U367" s="74"/>
    </row>
    <row r="368" spans="1:21" x14ac:dyDescent="0.25">
      <c r="A368" s="73" t="s">
        <v>1198</v>
      </c>
      <c r="B368" s="73" t="s">
        <v>1199</v>
      </c>
      <c r="C368" s="73" t="s">
        <v>285</v>
      </c>
      <c r="D368" s="73" t="s">
        <v>392</v>
      </c>
      <c r="E368" s="74">
        <v>120</v>
      </c>
      <c r="F368" s="73" t="s">
        <v>385</v>
      </c>
      <c r="G368" s="74">
        <v>250</v>
      </c>
      <c r="H368" s="73" t="s">
        <v>288</v>
      </c>
      <c r="I368" s="74">
        <v>1</v>
      </c>
      <c r="J368" s="75">
        <v>231.46</v>
      </c>
      <c r="K368" s="75">
        <f t="shared" si="5"/>
        <v>231.46</v>
      </c>
      <c r="L368" s="76" t="s">
        <v>298</v>
      </c>
      <c r="M368" s="73" t="s">
        <v>290</v>
      </c>
      <c r="N368" s="76" t="s">
        <v>299</v>
      </c>
      <c r="O368" s="77" t="s">
        <v>299</v>
      </c>
      <c r="P368" s="78">
        <v>45444</v>
      </c>
      <c r="Q368" s="74" t="s">
        <v>292</v>
      </c>
      <c r="R368" s="74" t="s">
        <v>293</v>
      </c>
      <c r="S368" s="74"/>
      <c r="T368" s="74"/>
      <c r="U368" s="74"/>
    </row>
    <row r="369" spans="1:21" x14ac:dyDescent="0.25">
      <c r="A369" s="73" t="s">
        <v>1200</v>
      </c>
      <c r="B369" s="73" t="s">
        <v>1199</v>
      </c>
      <c r="C369" s="73" t="s">
        <v>440</v>
      </c>
      <c r="D369" s="73" t="s">
        <v>397</v>
      </c>
      <c r="E369" s="74">
        <v>1</v>
      </c>
      <c r="F369" s="73" t="s">
        <v>1201</v>
      </c>
      <c r="G369" s="74">
        <v>3</v>
      </c>
      <c r="H369" s="73" t="s">
        <v>343</v>
      </c>
      <c r="I369" s="74">
        <v>17</v>
      </c>
      <c r="J369" s="75">
        <v>285.39</v>
      </c>
      <c r="K369" s="75">
        <f t="shared" si="5"/>
        <v>4851.63</v>
      </c>
      <c r="L369" s="76" t="s">
        <v>298</v>
      </c>
      <c r="M369" s="73" t="s">
        <v>290</v>
      </c>
      <c r="N369" s="76" t="s">
        <v>299</v>
      </c>
      <c r="O369" s="77" t="s">
        <v>299</v>
      </c>
      <c r="P369" s="78">
        <v>45444</v>
      </c>
      <c r="Q369" s="74" t="s">
        <v>292</v>
      </c>
      <c r="R369" s="74" t="s">
        <v>293</v>
      </c>
      <c r="S369" s="74"/>
      <c r="T369" s="74"/>
      <c r="U369" s="74"/>
    </row>
    <row r="370" spans="1:21" x14ac:dyDescent="0.25">
      <c r="A370" s="73" t="s">
        <v>1202</v>
      </c>
      <c r="B370" s="73" t="s">
        <v>1199</v>
      </c>
      <c r="C370" s="73" t="s">
        <v>285</v>
      </c>
      <c r="D370" s="73" t="s">
        <v>296</v>
      </c>
      <c r="E370" s="74">
        <v>12</v>
      </c>
      <c r="F370" s="73" t="s">
        <v>297</v>
      </c>
      <c r="G370" s="74">
        <v>500</v>
      </c>
      <c r="H370" s="73" t="s">
        <v>288</v>
      </c>
      <c r="I370" s="74">
        <v>35</v>
      </c>
      <c r="J370" s="75">
        <v>206.74</v>
      </c>
      <c r="K370" s="75">
        <f t="shared" si="5"/>
        <v>7235.9000000000005</v>
      </c>
      <c r="L370" s="76" t="s">
        <v>298</v>
      </c>
      <c r="M370" s="73" t="s">
        <v>290</v>
      </c>
      <c r="N370" s="76" t="s">
        <v>299</v>
      </c>
      <c r="O370" s="77" t="s">
        <v>299</v>
      </c>
      <c r="P370" s="78">
        <v>45444</v>
      </c>
      <c r="Q370" s="74" t="s">
        <v>292</v>
      </c>
      <c r="R370" s="74" t="s">
        <v>293</v>
      </c>
      <c r="S370" s="74"/>
      <c r="T370" s="74"/>
      <c r="U370" s="74"/>
    </row>
    <row r="371" spans="1:21" x14ac:dyDescent="0.25">
      <c r="A371" s="73" t="s">
        <v>1203</v>
      </c>
      <c r="B371" s="73" t="s">
        <v>1204</v>
      </c>
      <c r="C371" s="73" t="s">
        <v>1205</v>
      </c>
      <c r="D371" s="73" t="s">
        <v>317</v>
      </c>
      <c r="E371" s="74">
        <v>240</v>
      </c>
      <c r="F371" s="73" t="s">
        <v>1206</v>
      </c>
      <c r="G371" s="74">
        <v>240</v>
      </c>
      <c r="H371" s="73" t="s">
        <v>1206</v>
      </c>
      <c r="I371" s="74">
        <v>208</v>
      </c>
      <c r="J371" s="75">
        <v>116.97</v>
      </c>
      <c r="K371" s="75">
        <f t="shared" si="5"/>
        <v>24329.759999999998</v>
      </c>
      <c r="L371" s="76" t="s">
        <v>298</v>
      </c>
      <c r="M371" s="73" t="s">
        <v>290</v>
      </c>
      <c r="N371" s="76" t="s">
        <v>299</v>
      </c>
      <c r="O371" s="77" t="s">
        <v>299</v>
      </c>
      <c r="P371" s="78">
        <v>45444</v>
      </c>
      <c r="Q371" s="74" t="s">
        <v>292</v>
      </c>
      <c r="R371" s="74" t="s">
        <v>293</v>
      </c>
      <c r="S371" s="74"/>
      <c r="T371" s="74"/>
      <c r="U371" s="74"/>
    </row>
    <row r="372" spans="1:21" x14ac:dyDescent="0.25">
      <c r="A372" s="73" t="s">
        <v>1207</v>
      </c>
      <c r="B372" s="73" t="s">
        <v>1208</v>
      </c>
      <c r="C372" s="73" t="s">
        <v>285</v>
      </c>
      <c r="D372" s="73" t="s">
        <v>286</v>
      </c>
      <c r="E372" s="74">
        <v>30</v>
      </c>
      <c r="F372" s="73" t="s">
        <v>302</v>
      </c>
      <c r="G372" s="74">
        <v>5</v>
      </c>
      <c r="H372" s="73" t="s">
        <v>288</v>
      </c>
      <c r="I372" s="74">
        <v>2</v>
      </c>
      <c r="J372" s="75">
        <v>317.64</v>
      </c>
      <c r="K372" s="75">
        <f t="shared" si="5"/>
        <v>635.28</v>
      </c>
      <c r="L372" s="76" t="s">
        <v>298</v>
      </c>
      <c r="M372" s="73" t="s">
        <v>290</v>
      </c>
      <c r="N372" s="76" t="s">
        <v>299</v>
      </c>
      <c r="O372" s="77" t="s">
        <v>299</v>
      </c>
      <c r="P372" s="78">
        <v>45444</v>
      </c>
      <c r="Q372" s="74" t="s">
        <v>292</v>
      </c>
      <c r="R372" s="74" t="s">
        <v>293</v>
      </c>
      <c r="S372" s="74"/>
      <c r="T372" s="74"/>
      <c r="U372" s="74"/>
    </row>
    <row r="373" spans="1:21" x14ac:dyDescent="0.25">
      <c r="A373" s="73" t="s">
        <v>1209</v>
      </c>
      <c r="B373" s="73" t="s">
        <v>1210</v>
      </c>
      <c r="C373" s="73" t="s">
        <v>285</v>
      </c>
      <c r="D373" s="73" t="s">
        <v>449</v>
      </c>
      <c r="E373" s="74">
        <v>100</v>
      </c>
      <c r="F373" s="73" t="s">
        <v>587</v>
      </c>
      <c r="G373" s="74">
        <v>0</v>
      </c>
      <c r="H373" s="73" t="s">
        <v>415</v>
      </c>
      <c r="I373" s="74">
        <v>3</v>
      </c>
      <c r="J373" s="75">
        <v>553.73</v>
      </c>
      <c r="K373" s="75">
        <f t="shared" si="5"/>
        <v>1661.19</v>
      </c>
      <c r="L373" s="76" t="s">
        <v>298</v>
      </c>
      <c r="M373" s="73" t="s">
        <v>290</v>
      </c>
      <c r="N373" s="76" t="s">
        <v>299</v>
      </c>
      <c r="O373" s="77" t="s">
        <v>299</v>
      </c>
      <c r="P373" s="78">
        <v>45444</v>
      </c>
      <c r="Q373" s="74" t="s">
        <v>292</v>
      </c>
      <c r="R373" s="74" t="s">
        <v>293</v>
      </c>
      <c r="S373" s="74"/>
      <c r="T373" s="74"/>
      <c r="U373" s="74"/>
    </row>
    <row r="374" spans="1:21" x14ac:dyDescent="0.25">
      <c r="A374" s="73" t="s">
        <v>1211</v>
      </c>
      <c r="B374" s="73" t="s">
        <v>1212</v>
      </c>
      <c r="C374" s="73" t="s">
        <v>285</v>
      </c>
      <c r="D374" s="73" t="s">
        <v>449</v>
      </c>
      <c r="E374" s="74">
        <v>100</v>
      </c>
      <c r="F374" s="73" t="s">
        <v>587</v>
      </c>
      <c r="G374" s="74">
        <v>0</v>
      </c>
      <c r="H374" s="73" t="s">
        <v>409</v>
      </c>
      <c r="I374" s="74">
        <v>2</v>
      </c>
      <c r="J374" s="75">
        <v>553.74</v>
      </c>
      <c r="K374" s="75">
        <f t="shared" si="5"/>
        <v>1107.48</v>
      </c>
      <c r="L374" s="76" t="s">
        <v>298</v>
      </c>
      <c r="M374" s="73" t="s">
        <v>290</v>
      </c>
      <c r="N374" s="76" t="s">
        <v>299</v>
      </c>
      <c r="O374" s="77" t="s">
        <v>299</v>
      </c>
      <c r="P374" s="78">
        <v>45444</v>
      </c>
      <c r="Q374" s="74" t="s">
        <v>292</v>
      </c>
      <c r="R374" s="74" t="s">
        <v>293</v>
      </c>
      <c r="S374" s="74"/>
      <c r="T374" s="74"/>
      <c r="U374" s="74"/>
    </row>
    <row r="375" spans="1:21" x14ac:dyDescent="0.25">
      <c r="A375" s="73" t="s">
        <v>1213</v>
      </c>
      <c r="B375" s="73" t="s">
        <v>1214</v>
      </c>
      <c r="C375" s="73" t="s">
        <v>285</v>
      </c>
      <c r="D375" s="73" t="s">
        <v>286</v>
      </c>
      <c r="E375" s="74">
        <v>20</v>
      </c>
      <c r="F375" s="73" t="s">
        <v>302</v>
      </c>
      <c r="G375" s="74">
        <v>40</v>
      </c>
      <c r="H375" s="73" t="s">
        <v>288</v>
      </c>
      <c r="I375" s="74">
        <v>34</v>
      </c>
      <c r="J375" s="75">
        <v>10.89</v>
      </c>
      <c r="K375" s="75">
        <f t="shared" si="5"/>
        <v>370.26</v>
      </c>
      <c r="L375" s="76" t="s">
        <v>298</v>
      </c>
      <c r="M375" s="73" t="s">
        <v>290</v>
      </c>
      <c r="N375" s="76" t="s">
        <v>299</v>
      </c>
      <c r="O375" s="77" t="s">
        <v>299</v>
      </c>
      <c r="P375" s="78">
        <v>45444</v>
      </c>
      <c r="Q375" s="74" t="s">
        <v>292</v>
      </c>
      <c r="R375" s="74" t="s">
        <v>293</v>
      </c>
      <c r="S375" s="74"/>
      <c r="T375" s="74"/>
      <c r="U375" s="74"/>
    </row>
    <row r="376" spans="1:21" x14ac:dyDescent="0.25">
      <c r="A376" s="73" t="s">
        <v>1215</v>
      </c>
      <c r="B376" s="73" t="s">
        <v>1216</v>
      </c>
      <c r="C376" s="73" t="s">
        <v>285</v>
      </c>
      <c r="D376" s="73" t="s">
        <v>286</v>
      </c>
      <c r="E376" s="74">
        <v>24</v>
      </c>
      <c r="F376" s="73" t="s">
        <v>302</v>
      </c>
      <c r="G376" s="74">
        <v>40</v>
      </c>
      <c r="H376" s="73" t="s">
        <v>288</v>
      </c>
      <c r="I376" s="74">
        <v>7</v>
      </c>
      <c r="J376" s="75">
        <v>305.76</v>
      </c>
      <c r="K376" s="75">
        <f t="shared" si="5"/>
        <v>2140.3199999999997</v>
      </c>
      <c r="L376" s="76" t="s">
        <v>298</v>
      </c>
      <c r="M376" s="73" t="s">
        <v>290</v>
      </c>
      <c r="N376" s="76" t="s">
        <v>299</v>
      </c>
      <c r="O376" s="77" t="s">
        <v>299</v>
      </c>
      <c r="P376" s="78">
        <v>45444</v>
      </c>
      <c r="Q376" s="74" t="s">
        <v>292</v>
      </c>
      <c r="R376" s="74" t="s">
        <v>293</v>
      </c>
      <c r="S376" s="74"/>
      <c r="T376" s="74"/>
      <c r="U376" s="74"/>
    </row>
    <row r="377" spans="1:21" x14ac:dyDescent="0.25">
      <c r="A377" s="73" t="s">
        <v>1217</v>
      </c>
      <c r="B377" s="73" t="s">
        <v>1218</v>
      </c>
      <c r="C377" s="73" t="s">
        <v>285</v>
      </c>
      <c r="D377" s="73" t="s">
        <v>296</v>
      </c>
      <c r="E377" s="74">
        <v>30</v>
      </c>
      <c r="F377" s="73" t="s">
        <v>297</v>
      </c>
      <c r="G377" s="74">
        <v>300</v>
      </c>
      <c r="H377" s="73" t="s">
        <v>288</v>
      </c>
      <c r="I377" s="74">
        <v>67</v>
      </c>
      <c r="J377" s="75">
        <v>64.64</v>
      </c>
      <c r="K377" s="75">
        <f t="shared" si="5"/>
        <v>4330.88</v>
      </c>
      <c r="L377" s="76" t="s">
        <v>298</v>
      </c>
      <c r="M377" s="73" t="s">
        <v>290</v>
      </c>
      <c r="N377" s="76" t="s">
        <v>299</v>
      </c>
      <c r="O377" s="77" t="s">
        <v>299</v>
      </c>
      <c r="P377" s="78">
        <v>45444</v>
      </c>
      <c r="Q377" s="74" t="s">
        <v>292</v>
      </c>
      <c r="R377" s="74" t="s">
        <v>293</v>
      </c>
      <c r="S377" s="74"/>
      <c r="T377" s="74"/>
      <c r="U377" s="74"/>
    </row>
    <row r="378" spans="1:21" x14ac:dyDescent="0.25">
      <c r="A378" s="73" t="s">
        <v>1219</v>
      </c>
      <c r="B378" s="73" t="s">
        <v>1220</v>
      </c>
      <c r="C378" s="73" t="s">
        <v>285</v>
      </c>
      <c r="D378" s="73" t="s">
        <v>449</v>
      </c>
      <c r="E378" s="74">
        <v>100</v>
      </c>
      <c r="F378" s="73" t="s">
        <v>587</v>
      </c>
      <c r="G378" s="74">
        <v>1</v>
      </c>
      <c r="H378" s="73" t="s">
        <v>1221</v>
      </c>
      <c r="I378" s="74">
        <v>3</v>
      </c>
      <c r="J378" s="75">
        <v>892.98</v>
      </c>
      <c r="K378" s="75">
        <f t="shared" si="5"/>
        <v>2678.94</v>
      </c>
      <c r="L378" s="76" t="s">
        <v>298</v>
      </c>
      <c r="M378" s="73" t="s">
        <v>290</v>
      </c>
      <c r="N378" s="76" t="s">
        <v>299</v>
      </c>
      <c r="O378" s="77" t="s">
        <v>299</v>
      </c>
      <c r="P378" s="78">
        <v>45444</v>
      </c>
      <c r="Q378" s="74" t="s">
        <v>292</v>
      </c>
      <c r="R378" s="74" t="s">
        <v>293</v>
      </c>
      <c r="S378" s="74"/>
      <c r="T378" s="74"/>
      <c r="U378" s="74"/>
    </row>
    <row r="379" spans="1:21" x14ac:dyDescent="0.25">
      <c r="A379" s="73" t="s">
        <v>1222</v>
      </c>
      <c r="B379" s="73" t="s">
        <v>1223</v>
      </c>
      <c r="C379" s="73" t="s">
        <v>285</v>
      </c>
      <c r="D379" s="73" t="s">
        <v>286</v>
      </c>
      <c r="E379" s="74">
        <v>14</v>
      </c>
      <c r="F379" s="73" t="s">
        <v>287</v>
      </c>
      <c r="G379" s="74">
        <v>600</v>
      </c>
      <c r="H379" s="73" t="s">
        <v>288</v>
      </c>
      <c r="I379" s="74">
        <v>56</v>
      </c>
      <c r="J379" s="75">
        <v>116.16</v>
      </c>
      <c r="K379" s="75">
        <f t="shared" si="5"/>
        <v>6504.96</v>
      </c>
      <c r="L379" s="76" t="s">
        <v>298</v>
      </c>
      <c r="M379" s="73" t="s">
        <v>290</v>
      </c>
      <c r="N379" s="76" t="s">
        <v>299</v>
      </c>
      <c r="O379" s="77" t="s">
        <v>299</v>
      </c>
      <c r="P379" s="78">
        <v>45444</v>
      </c>
      <c r="Q379" s="74" t="s">
        <v>292</v>
      </c>
      <c r="R379" s="74" t="s">
        <v>293</v>
      </c>
      <c r="S379" s="74"/>
      <c r="T379" s="74"/>
      <c r="U379" s="74"/>
    </row>
    <row r="380" spans="1:21" x14ac:dyDescent="0.25">
      <c r="A380" s="73" t="s">
        <v>1224</v>
      </c>
      <c r="B380" s="73" t="s">
        <v>1225</v>
      </c>
      <c r="C380" s="73" t="s">
        <v>285</v>
      </c>
      <c r="D380" s="73" t="s">
        <v>445</v>
      </c>
      <c r="E380" s="74">
        <v>5</v>
      </c>
      <c r="F380" s="73" t="s">
        <v>446</v>
      </c>
      <c r="G380" s="74">
        <v>160</v>
      </c>
      <c r="H380" s="73" t="s">
        <v>288</v>
      </c>
      <c r="I380" s="74">
        <v>9</v>
      </c>
      <c r="J380" s="75">
        <v>61.92</v>
      </c>
      <c r="K380" s="75">
        <f t="shared" si="5"/>
        <v>557.28</v>
      </c>
      <c r="L380" s="76" t="s">
        <v>298</v>
      </c>
      <c r="M380" s="73" t="s">
        <v>290</v>
      </c>
      <c r="N380" s="76" t="s">
        <v>299</v>
      </c>
      <c r="O380" s="77" t="s">
        <v>299</v>
      </c>
      <c r="P380" s="78">
        <v>45444</v>
      </c>
      <c r="Q380" s="74" t="s">
        <v>292</v>
      </c>
      <c r="R380" s="74" t="s">
        <v>293</v>
      </c>
      <c r="S380" s="74"/>
      <c r="T380" s="74"/>
      <c r="U380" s="74"/>
    </row>
    <row r="381" spans="1:21" x14ac:dyDescent="0.25">
      <c r="A381" s="73" t="s">
        <v>1226</v>
      </c>
      <c r="B381" s="73" t="s">
        <v>1227</v>
      </c>
      <c r="C381" s="73" t="s">
        <v>285</v>
      </c>
      <c r="D381" s="73" t="s">
        <v>357</v>
      </c>
      <c r="E381" s="74">
        <v>24</v>
      </c>
      <c r="F381" s="73" t="s">
        <v>880</v>
      </c>
      <c r="G381" s="74">
        <v>80</v>
      </c>
      <c r="H381" s="73" t="s">
        <v>288</v>
      </c>
      <c r="I381" s="74">
        <v>13</v>
      </c>
      <c r="J381" s="75">
        <v>367.11</v>
      </c>
      <c r="K381" s="75">
        <f t="shared" si="5"/>
        <v>4772.43</v>
      </c>
      <c r="L381" s="76" t="s">
        <v>298</v>
      </c>
      <c r="M381" s="73" t="s">
        <v>290</v>
      </c>
      <c r="N381" s="76" t="s">
        <v>299</v>
      </c>
      <c r="O381" s="77" t="s">
        <v>299</v>
      </c>
      <c r="P381" s="78">
        <v>45444</v>
      </c>
      <c r="Q381" s="74" t="s">
        <v>292</v>
      </c>
      <c r="R381" s="74" t="s">
        <v>293</v>
      </c>
      <c r="S381" s="74"/>
      <c r="T381" s="74"/>
      <c r="U381" s="74"/>
    </row>
    <row r="382" spans="1:21" x14ac:dyDescent="0.25">
      <c r="A382" s="73" t="s">
        <v>1228</v>
      </c>
      <c r="B382" s="73" t="s">
        <v>1229</v>
      </c>
      <c r="C382" s="73" t="s">
        <v>285</v>
      </c>
      <c r="D382" s="73" t="s">
        <v>286</v>
      </c>
      <c r="E382" s="74">
        <v>30</v>
      </c>
      <c r="F382" s="73" t="s">
        <v>302</v>
      </c>
      <c r="G382" s="74">
        <v>5</v>
      </c>
      <c r="H382" s="73" t="s">
        <v>288</v>
      </c>
      <c r="I382" s="74">
        <v>1</v>
      </c>
      <c r="J382" s="75">
        <v>80.900000000000006</v>
      </c>
      <c r="K382" s="75">
        <f t="shared" si="5"/>
        <v>80.900000000000006</v>
      </c>
      <c r="L382" s="76" t="s">
        <v>298</v>
      </c>
      <c r="M382" s="73" t="s">
        <v>290</v>
      </c>
      <c r="N382" s="76" t="s">
        <v>299</v>
      </c>
      <c r="O382" s="77" t="s">
        <v>299</v>
      </c>
      <c r="P382" s="78">
        <v>45444</v>
      </c>
      <c r="Q382" s="74" t="s">
        <v>292</v>
      </c>
      <c r="R382" s="74" t="s">
        <v>293</v>
      </c>
      <c r="S382" s="74"/>
      <c r="T382" s="74"/>
      <c r="U382" s="74"/>
    </row>
    <row r="383" spans="1:21" x14ac:dyDescent="0.25">
      <c r="A383" s="73" t="s">
        <v>1230</v>
      </c>
      <c r="B383" s="73" t="s">
        <v>1231</v>
      </c>
      <c r="C383" s="73" t="s">
        <v>285</v>
      </c>
      <c r="D383" s="73" t="s">
        <v>1232</v>
      </c>
      <c r="E383" s="74">
        <v>20</v>
      </c>
      <c r="F383" s="73" t="s">
        <v>1233</v>
      </c>
      <c r="G383" s="74">
        <v>2</v>
      </c>
      <c r="H383" s="73" t="s">
        <v>1234</v>
      </c>
      <c r="I383" s="74">
        <v>5</v>
      </c>
      <c r="J383" s="75">
        <v>91.7</v>
      </c>
      <c r="K383" s="75">
        <f t="shared" si="5"/>
        <v>458.5</v>
      </c>
      <c r="L383" s="76" t="s">
        <v>298</v>
      </c>
      <c r="M383" s="73" t="s">
        <v>290</v>
      </c>
      <c r="N383" s="76" t="s">
        <v>299</v>
      </c>
      <c r="O383" s="77" t="s">
        <v>299</v>
      </c>
      <c r="P383" s="78">
        <v>45444</v>
      </c>
      <c r="Q383" s="74" t="s">
        <v>292</v>
      </c>
      <c r="R383" s="74" t="s">
        <v>293</v>
      </c>
      <c r="S383" s="74"/>
      <c r="T383" s="74"/>
      <c r="U383" s="74"/>
    </row>
    <row r="384" spans="1:21" x14ac:dyDescent="0.25">
      <c r="A384" s="73" t="s">
        <v>1235</v>
      </c>
      <c r="B384" s="73" t="s">
        <v>1236</v>
      </c>
      <c r="C384" s="73" t="s">
        <v>285</v>
      </c>
      <c r="D384" s="73" t="s">
        <v>397</v>
      </c>
      <c r="E384" s="74">
        <v>15</v>
      </c>
      <c r="F384" s="73" t="s">
        <v>398</v>
      </c>
      <c r="G384" s="74">
        <v>1500</v>
      </c>
      <c r="H384" s="73" t="s">
        <v>1237</v>
      </c>
      <c r="I384" s="74">
        <v>80</v>
      </c>
      <c r="J384" s="75">
        <v>301.83999999999997</v>
      </c>
      <c r="K384" s="75">
        <f t="shared" si="5"/>
        <v>24147.199999999997</v>
      </c>
      <c r="L384" s="76" t="s">
        <v>298</v>
      </c>
      <c r="M384" s="73" t="s">
        <v>290</v>
      </c>
      <c r="N384" s="76" t="s">
        <v>299</v>
      </c>
      <c r="O384" s="77" t="s">
        <v>299</v>
      </c>
      <c r="P384" s="78">
        <v>45444</v>
      </c>
      <c r="Q384" s="74" t="s">
        <v>292</v>
      </c>
      <c r="R384" s="74" t="s">
        <v>293</v>
      </c>
      <c r="S384" s="74"/>
      <c r="T384" s="74"/>
      <c r="U384" s="74"/>
    </row>
    <row r="385" spans="1:21" x14ac:dyDescent="0.25">
      <c r="A385" s="73" t="s">
        <v>1238</v>
      </c>
      <c r="B385" s="73" t="s">
        <v>1239</v>
      </c>
      <c r="C385" s="73" t="s">
        <v>285</v>
      </c>
      <c r="D385" s="73" t="s">
        <v>397</v>
      </c>
      <c r="E385" s="74">
        <v>15</v>
      </c>
      <c r="F385" s="73" t="s">
        <v>398</v>
      </c>
      <c r="G385" s="74">
        <v>1500</v>
      </c>
      <c r="H385" s="73" t="s">
        <v>1240</v>
      </c>
      <c r="I385" s="74">
        <v>4</v>
      </c>
      <c r="J385" s="75">
        <v>307.06</v>
      </c>
      <c r="K385" s="75">
        <f t="shared" si="5"/>
        <v>1228.24</v>
      </c>
      <c r="L385" s="76" t="s">
        <v>298</v>
      </c>
      <c r="M385" s="73" t="s">
        <v>290</v>
      </c>
      <c r="N385" s="76" t="s">
        <v>299</v>
      </c>
      <c r="O385" s="77" t="s">
        <v>299</v>
      </c>
      <c r="P385" s="78">
        <v>45444</v>
      </c>
      <c r="Q385" s="74" t="s">
        <v>292</v>
      </c>
      <c r="R385" s="74" t="s">
        <v>293</v>
      </c>
      <c r="S385" s="74"/>
      <c r="T385" s="74"/>
      <c r="U385" s="74"/>
    </row>
    <row r="386" spans="1:21" x14ac:dyDescent="0.25">
      <c r="A386" s="73" t="s">
        <v>1241</v>
      </c>
      <c r="B386" s="73" t="s">
        <v>1242</v>
      </c>
      <c r="C386" s="73" t="s">
        <v>285</v>
      </c>
      <c r="D386" s="73" t="s">
        <v>397</v>
      </c>
      <c r="E386" s="74">
        <v>30</v>
      </c>
      <c r="F386" s="73" t="s">
        <v>398</v>
      </c>
      <c r="G386" s="74">
        <v>1500</v>
      </c>
      <c r="H386" s="73" t="s">
        <v>1240</v>
      </c>
      <c r="I386" s="74">
        <v>182</v>
      </c>
      <c r="J386" s="75">
        <v>397.28</v>
      </c>
      <c r="K386" s="75">
        <f t="shared" si="5"/>
        <v>72304.959999999992</v>
      </c>
      <c r="L386" s="76" t="s">
        <v>298</v>
      </c>
      <c r="M386" s="73" t="s">
        <v>290</v>
      </c>
      <c r="N386" s="76" t="s">
        <v>299</v>
      </c>
      <c r="O386" s="77" t="s">
        <v>299</v>
      </c>
      <c r="P386" s="78">
        <v>45444</v>
      </c>
      <c r="Q386" s="74" t="s">
        <v>292</v>
      </c>
      <c r="R386" s="74" t="s">
        <v>293</v>
      </c>
      <c r="S386" s="74"/>
      <c r="T386" s="74"/>
      <c r="U386" s="74"/>
    </row>
    <row r="387" spans="1:21" x14ac:dyDescent="0.25">
      <c r="A387" s="73" t="s">
        <v>1243</v>
      </c>
      <c r="B387" s="73" t="s">
        <v>1244</v>
      </c>
      <c r="C387" s="73" t="s">
        <v>285</v>
      </c>
      <c r="D387" s="73" t="s">
        <v>397</v>
      </c>
      <c r="E387" s="74">
        <v>14</v>
      </c>
      <c r="F387" s="73" t="s">
        <v>398</v>
      </c>
      <c r="G387" s="74">
        <v>4</v>
      </c>
      <c r="H387" s="73" t="s">
        <v>1245</v>
      </c>
      <c r="I387" s="74">
        <v>96</v>
      </c>
      <c r="J387" s="75">
        <v>117.02</v>
      </c>
      <c r="K387" s="75">
        <f t="shared" si="5"/>
        <v>11233.92</v>
      </c>
      <c r="L387" s="76" t="s">
        <v>298</v>
      </c>
      <c r="M387" s="73" t="s">
        <v>290</v>
      </c>
      <c r="N387" s="76" t="s">
        <v>299</v>
      </c>
      <c r="O387" s="77" t="s">
        <v>299</v>
      </c>
      <c r="P387" s="78">
        <v>45444</v>
      </c>
      <c r="Q387" s="74" t="s">
        <v>292</v>
      </c>
      <c r="R387" s="74" t="s">
        <v>293</v>
      </c>
      <c r="S387" s="74"/>
      <c r="T387" s="74"/>
      <c r="U387" s="74"/>
    </row>
    <row r="388" spans="1:21" x14ac:dyDescent="0.25">
      <c r="A388" s="73" t="s">
        <v>1246</v>
      </c>
      <c r="B388" s="73" t="s">
        <v>1247</v>
      </c>
      <c r="C388" s="73" t="s">
        <v>285</v>
      </c>
      <c r="D388" s="73" t="s">
        <v>441</v>
      </c>
      <c r="E388" s="74">
        <v>140</v>
      </c>
      <c r="F388" s="73" t="s">
        <v>385</v>
      </c>
      <c r="G388" s="74">
        <v>2</v>
      </c>
      <c r="H388" s="73" t="s">
        <v>1248</v>
      </c>
      <c r="I388" s="74">
        <v>50</v>
      </c>
      <c r="J388" s="75">
        <v>58.92</v>
      </c>
      <c r="K388" s="75">
        <f t="shared" ref="K388:K451" si="6">I388*J388</f>
        <v>2946</v>
      </c>
      <c r="L388" s="76" t="s">
        <v>298</v>
      </c>
      <c r="M388" s="73" t="s">
        <v>290</v>
      </c>
      <c r="N388" s="76" t="s">
        <v>299</v>
      </c>
      <c r="O388" s="77" t="s">
        <v>299</v>
      </c>
      <c r="P388" s="78">
        <v>45444</v>
      </c>
      <c r="Q388" s="74" t="s">
        <v>292</v>
      </c>
      <c r="R388" s="74" t="s">
        <v>293</v>
      </c>
      <c r="S388" s="74"/>
      <c r="T388" s="74"/>
      <c r="U388" s="74"/>
    </row>
    <row r="389" spans="1:21" x14ac:dyDescent="0.25">
      <c r="A389" s="73" t="s">
        <v>1249</v>
      </c>
      <c r="B389" s="73" t="s">
        <v>1250</v>
      </c>
      <c r="C389" s="73" t="s">
        <v>285</v>
      </c>
      <c r="D389" s="73" t="s">
        <v>844</v>
      </c>
      <c r="E389" s="74">
        <v>1</v>
      </c>
      <c r="F389" s="73" t="s">
        <v>869</v>
      </c>
      <c r="G389" s="74">
        <v>25</v>
      </c>
      <c r="H389" s="73" t="s">
        <v>288</v>
      </c>
      <c r="I389" s="74">
        <v>6</v>
      </c>
      <c r="J389" s="75">
        <v>655.51</v>
      </c>
      <c r="K389" s="75">
        <f t="shared" si="6"/>
        <v>3933.06</v>
      </c>
      <c r="L389" s="76" t="s">
        <v>298</v>
      </c>
      <c r="M389" s="73" t="s">
        <v>290</v>
      </c>
      <c r="N389" s="76" t="s">
        <v>299</v>
      </c>
      <c r="O389" s="77" t="s">
        <v>299</v>
      </c>
      <c r="P389" s="78">
        <v>45444</v>
      </c>
      <c r="Q389" s="74" t="s">
        <v>292</v>
      </c>
      <c r="R389" s="74" t="s">
        <v>293</v>
      </c>
      <c r="S389" s="74"/>
      <c r="T389" s="74"/>
      <c r="U389" s="74"/>
    </row>
    <row r="390" spans="1:21" x14ac:dyDescent="0.25">
      <c r="A390" s="73" t="s">
        <v>1251</v>
      </c>
      <c r="B390" s="73" t="s">
        <v>1252</v>
      </c>
      <c r="C390" s="73" t="s">
        <v>285</v>
      </c>
      <c r="D390" s="73" t="s">
        <v>449</v>
      </c>
      <c r="E390" s="74">
        <v>200</v>
      </c>
      <c r="F390" s="73" t="s">
        <v>587</v>
      </c>
      <c r="G390" s="74">
        <v>3</v>
      </c>
      <c r="H390" s="73" t="s">
        <v>1253</v>
      </c>
      <c r="I390" s="74">
        <v>40</v>
      </c>
      <c r="J390" s="75">
        <v>382.26</v>
      </c>
      <c r="K390" s="75">
        <f t="shared" si="6"/>
        <v>15290.4</v>
      </c>
      <c r="L390" s="76" t="s">
        <v>298</v>
      </c>
      <c r="M390" s="73" t="s">
        <v>290</v>
      </c>
      <c r="N390" s="76" t="s">
        <v>299</v>
      </c>
      <c r="O390" s="77" t="s">
        <v>299</v>
      </c>
      <c r="P390" s="78">
        <v>45444</v>
      </c>
      <c r="Q390" s="74" t="s">
        <v>292</v>
      </c>
      <c r="R390" s="74" t="s">
        <v>293</v>
      </c>
      <c r="S390" s="74"/>
      <c r="T390" s="74"/>
      <c r="U390" s="74"/>
    </row>
    <row r="391" spans="1:21" x14ac:dyDescent="0.25">
      <c r="A391" s="73" t="s">
        <v>1254</v>
      </c>
      <c r="B391" s="73" t="s">
        <v>1255</v>
      </c>
      <c r="C391" s="73" t="s">
        <v>285</v>
      </c>
      <c r="D391" s="73" t="s">
        <v>449</v>
      </c>
      <c r="E391" s="74">
        <v>200</v>
      </c>
      <c r="F391" s="73" t="s">
        <v>1256</v>
      </c>
      <c r="G391" s="74">
        <v>0.15</v>
      </c>
      <c r="H391" s="73" t="s">
        <v>795</v>
      </c>
      <c r="I391" s="74">
        <v>43</v>
      </c>
      <c r="J391" s="75">
        <v>619.20000000000005</v>
      </c>
      <c r="K391" s="75">
        <f t="shared" si="6"/>
        <v>26625.600000000002</v>
      </c>
      <c r="L391" s="76" t="s">
        <v>298</v>
      </c>
      <c r="M391" s="73" t="s">
        <v>290</v>
      </c>
      <c r="N391" s="76" t="s">
        <v>299</v>
      </c>
      <c r="O391" s="77" t="s">
        <v>299</v>
      </c>
      <c r="P391" s="78">
        <v>45444</v>
      </c>
      <c r="Q391" s="74" t="s">
        <v>292</v>
      </c>
      <c r="R391" s="74" t="s">
        <v>293</v>
      </c>
      <c r="S391" s="74"/>
      <c r="T391" s="74"/>
      <c r="U391" s="74"/>
    </row>
    <row r="392" spans="1:21" x14ac:dyDescent="0.25">
      <c r="A392" s="73" t="s">
        <v>1257</v>
      </c>
      <c r="B392" s="73" t="s">
        <v>1258</v>
      </c>
      <c r="C392" s="73" t="s">
        <v>285</v>
      </c>
      <c r="D392" s="73" t="s">
        <v>509</v>
      </c>
      <c r="E392" s="74">
        <v>200</v>
      </c>
      <c r="F392" s="73" t="s">
        <v>587</v>
      </c>
      <c r="G392" s="74">
        <v>2</v>
      </c>
      <c r="H392" s="73" t="s">
        <v>795</v>
      </c>
      <c r="I392" s="74">
        <v>6</v>
      </c>
      <c r="J392" s="75">
        <v>441.87</v>
      </c>
      <c r="K392" s="75">
        <f t="shared" si="6"/>
        <v>2651.2200000000003</v>
      </c>
      <c r="L392" s="76" t="s">
        <v>298</v>
      </c>
      <c r="M392" s="73" t="s">
        <v>290</v>
      </c>
      <c r="N392" s="76" t="s">
        <v>299</v>
      </c>
      <c r="O392" s="77" t="s">
        <v>299</v>
      </c>
      <c r="P392" s="78">
        <v>45444</v>
      </c>
      <c r="Q392" s="74" t="s">
        <v>292</v>
      </c>
      <c r="R392" s="74" t="s">
        <v>293</v>
      </c>
      <c r="S392" s="74"/>
      <c r="T392" s="74"/>
      <c r="U392" s="74"/>
    </row>
    <row r="393" spans="1:21" x14ac:dyDescent="0.25">
      <c r="A393" s="73" t="s">
        <v>1259</v>
      </c>
      <c r="B393" s="73" t="s">
        <v>1260</v>
      </c>
      <c r="C393" s="73" t="s">
        <v>285</v>
      </c>
      <c r="D393" s="73" t="s">
        <v>449</v>
      </c>
      <c r="E393" s="74">
        <v>300</v>
      </c>
      <c r="F393" s="73" t="s">
        <v>587</v>
      </c>
      <c r="G393" s="74">
        <v>4</v>
      </c>
      <c r="H393" s="73" t="s">
        <v>288</v>
      </c>
      <c r="I393" s="74">
        <v>1</v>
      </c>
      <c r="J393" s="75">
        <v>464.12</v>
      </c>
      <c r="K393" s="75">
        <f t="shared" si="6"/>
        <v>464.12</v>
      </c>
      <c r="L393" s="76" t="s">
        <v>298</v>
      </c>
      <c r="M393" s="73" t="s">
        <v>290</v>
      </c>
      <c r="N393" s="76" t="s">
        <v>299</v>
      </c>
      <c r="O393" s="77" t="s">
        <v>299</v>
      </c>
      <c r="P393" s="78">
        <v>45444</v>
      </c>
      <c r="Q393" s="74" t="s">
        <v>292</v>
      </c>
      <c r="R393" s="74" t="s">
        <v>293</v>
      </c>
      <c r="S393" s="74"/>
      <c r="T393" s="74"/>
      <c r="U393" s="74"/>
    </row>
    <row r="394" spans="1:21" x14ac:dyDescent="0.25">
      <c r="A394" s="73" t="s">
        <v>1261</v>
      </c>
      <c r="B394" s="73" t="s">
        <v>1262</v>
      </c>
      <c r="C394" s="73" t="s">
        <v>285</v>
      </c>
      <c r="D394" s="73" t="s">
        <v>449</v>
      </c>
      <c r="E394" s="74">
        <v>200</v>
      </c>
      <c r="F394" s="73" t="s">
        <v>587</v>
      </c>
      <c r="G394" s="74">
        <v>2</v>
      </c>
      <c r="H394" s="73" t="s">
        <v>1263</v>
      </c>
      <c r="I394" s="74">
        <v>2</v>
      </c>
      <c r="J394" s="75">
        <v>334.62</v>
      </c>
      <c r="K394" s="75">
        <f t="shared" si="6"/>
        <v>669.24</v>
      </c>
      <c r="L394" s="76" t="s">
        <v>298</v>
      </c>
      <c r="M394" s="73" t="s">
        <v>290</v>
      </c>
      <c r="N394" s="76" t="s">
        <v>299</v>
      </c>
      <c r="O394" s="77" t="s">
        <v>299</v>
      </c>
      <c r="P394" s="78">
        <v>45444</v>
      </c>
      <c r="Q394" s="74" t="s">
        <v>292</v>
      </c>
      <c r="R394" s="74" t="s">
        <v>293</v>
      </c>
      <c r="S394" s="74"/>
      <c r="T394" s="74"/>
      <c r="U394" s="74"/>
    </row>
    <row r="395" spans="1:21" x14ac:dyDescent="0.25">
      <c r="A395" s="73" t="s">
        <v>1264</v>
      </c>
      <c r="B395" s="73" t="s">
        <v>1265</v>
      </c>
      <c r="C395" s="73" t="s">
        <v>285</v>
      </c>
      <c r="D395" s="73" t="s">
        <v>286</v>
      </c>
      <c r="E395" s="74">
        <v>20</v>
      </c>
      <c r="F395" s="73" t="s">
        <v>302</v>
      </c>
      <c r="G395" s="74">
        <v>10</v>
      </c>
      <c r="H395" s="73" t="s">
        <v>288</v>
      </c>
      <c r="I395" s="74">
        <v>3</v>
      </c>
      <c r="J395" s="75">
        <v>33.96</v>
      </c>
      <c r="K395" s="75">
        <f t="shared" si="6"/>
        <v>101.88</v>
      </c>
      <c r="L395" s="76" t="s">
        <v>298</v>
      </c>
      <c r="M395" s="73" t="s">
        <v>290</v>
      </c>
      <c r="N395" s="76" t="s">
        <v>299</v>
      </c>
      <c r="O395" s="77" t="s">
        <v>299</v>
      </c>
      <c r="P395" s="78">
        <v>45444</v>
      </c>
      <c r="Q395" s="74" t="s">
        <v>292</v>
      </c>
      <c r="R395" s="74" t="s">
        <v>293</v>
      </c>
      <c r="S395" s="74"/>
      <c r="T395" s="74"/>
      <c r="U395" s="74"/>
    </row>
    <row r="396" spans="1:21" x14ac:dyDescent="0.25">
      <c r="A396" s="73" t="s">
        <v>1266</v>
      </c>
      <c r="B396" s="73" t="s">
        <v>1267</v>
      </c>
      <c r="C396" s="73" t="s">
        <v>285</v>
      </c>
      <c r="D396" s="73" t="s">
        <v>286</v>
      </c>
      <c r="E396" s="74">
        <v>20</v>
      </c>
      <c r="F396" s="73" t="s">
        <v>302</v>
      </c>
      <c r="G396" s="74">
        <v>25</v>
      </c>
      <c r="H396" s="73" t="s">
        <v>288</v>
      </c>
      <c r="I396" s="74">
        <v>142</v>
      </c>
      <c r="J396" s="75">
        <v>16.09</v>
      </c>
      <c r="K396" s="75">
        <f t="shared" si="6"/>
        <v>2284.7800000000002</v>
      </c>
      <c r="L396" s="76" t="s">
        <v>298</v>
      </c>
      <c r="M396" s="73" t="s">
        <v>290</v>
      </c>
      <c r="N396" s="76" t="s">
        <v>299</v>
      </c>
      <c r="O396" s="77" t="s">
        <v>299</v>
      </c>
      <c r="P396" s="78">
        <v>45444</v>
      </c>
      <c r="Q396" s="74" t="s">
        <v>292</v>
      </c>
      <c r="R396" s="74" t="s">
        <v>293</v>
      </c>
      <c r="S396" s="74"/>
      <c r="T396" s="74"/>
      <c r="U396" s="74"/>
    </row>
    <row r="397" spans="1:21" x14ac:dyDescent="0.25">
      <c r="A397" s="73" t="s">
        <v>1268</v>
      </c>
      <c r="B397" s="73" t="s">
        <v>1269</v>
      </c>
      <c r="C397" s="73" t="s">
        <v>285</v>
      </c>
      <c r="D397" s="73" t="s">
        <v>317</v>
      </c>
      <c r="E397" s="74">
        <v>100</v>
      </c>
      <c r="F397" s="73" t="s">
        <v>318</v>
      </c>
      <c r="G397" s="74">
        <v>1</v>
      </c>
      <c r="H397" s="73" t="s">
        <v>343</v>
      </c>
      <c r="I397" s="74">
        <v>60</v>
      </c>
      <c r="J397" s="75">
        <v>52.27</v>
      </c>
      <c r="K397" s="75">
        <f t="shared" si="6"/>
        <v>3136.2000000000003</v>
      </c>
      <c r="L397" s="76" t="s">
        <v>298</v>
      </c>
      <c r="M397" s="73" t="s">
        <v>290</v>
      </c>
      <c r="N397" s="76" t="s">
        <v>299</v>
      </c>
      <c r="O397" s="77" t="s">
        <v>299</v>
      </c>
      <c r="P397" s="78">
        <v>45444</v>
      </c>
      <c r="Q397" s="74" t="s">
        <v>292</v>
      </c>
      <c r="R397" s="74" t="s">
        <v>293</v>
      </c>
      <c r="S397" s="74"/>
      <c r="T397" s="74"/>
      <c r="U397" s="74"/>
    </row>
    <row r="398" spans="1:21" x14ac:dyDescent="0.25">
      <c r="A398" s="73" t="s">
        <v>1270</v>
      </c>
      <c r="B398" s="73" t="s">
        <v>1271</v>
      </c>
      <c r="C398" s="73" t="s">
        <v>285</v>
      </c>
      <c r="D398" s="73" t="s">
        <v>449</v>
      </c>
      <c r="E398" s="74">
        <v>100</v>
      </c>
      <c r="F398" s="73" t="s">
        <v>587</v>
      </c>
      <c r="G398" s="74">
        <v>10</v>
      </c>
      <c r="H398" s="73" t="s">
        <v>1272</v>
      </c>
      <c r="I398" s="74">
        <v>31</v>
      </c>
      <c r="J398" s="75">
        <v>80.099999999999994</v>
      </c>
      <c r="K398" s="75">
        <f t="shared" si="6"/>
        <v>2483.1</v>
      </c>
      <c r="L398" s="76" t="s">
        <v>298</v>
      </c>
      <c r="M398" s="73" t="s">
        <v>290</v>
      </c>
      <c r="N398" s="76" t="s">
        <v>299</v>
      </c>
      <c r="O398" s="77" t="s">
        <v>299</v>
      </c>
      <c r="P398" s="78">
        <v>45444</v>
      </c>
      <c r="Q398" s="74" t="s">
        <v>292</v>
      </c>
      <c r="R398" s="74" t="s">
        <v>293</v>
      </c>
      <c r="S398" s="74"/>
      <c r="T398" s="74"/>
      <c r="U398" s="74"/>
    </row>
    <row r="399" spans="1:21" x14ac:dyDescent="0.25">
      <c r="A399" s="73" t="s">
        <v>1273</v>
      </c>
      <c r="B399" s="73" t="s">
        <v>1274</v>
      </c>
      <c r="C399" s="73" t="s">
        <v>285</v>
      </c>
      <c r="D399" s="73" t="s">
        <v>296</v>
      </c>
      <c r="E399" s="74">
        <v>20</v>
      </c>
      <c r="F399" s="73" t="s">
        <v>297</v>
      </c>
      <c r="G399" s="74">
        <v>200</v>
      </c>
      <c r="H399" s="73" t="s">
        <v>288</v>
      </c>
      <c r="I399" s="74">
        <v>56</v>
      </c>
      <c r="J399" s="75">
        <v>303.95</v>
      </c>
      <c r="K399" s="75">
        <f t="shared" si="6"/>
        <v>17021.2</v>
      </c>
      <c r="L399" s="76" t="s">
        <v>298</v>
      </c>
      <c r="M399" s="73" t="s">
        <v>290</v>
      </c>
      <c r="N399" s="76" t="s">
        <v>299</v>
      </c>
      <c r="O399" s="77" t="s">
        <v>299</v>
      </c>
      <c r="P399" s="78">
        <v>45444</v>
      </c>
      <c r="Q399" s="74" t="s">
        <v>292</v>
      </c>
      <c r="R399" s="74" t="s">
        <v>293</v>
      </c>
      <c r="S399" s="74"/>
      <c r="T399" s="74"/>
      <c r="U399" s="74"/>
    </row>
    <row r="400" spans="1:21" x14ac:dyDescent="0.25">
      <c r="A400" s="73" t="s">
        <v>1275</v>
      </c>
      <c r="B400" s="73" t="s">
        <v>1276</v>
      </c>
      <c r="C400" s="73" t="s">
        <v>285</v>
      </c>
      <c r="D400" s="73" t="s">
        <v>296</v>
      </c>
      <c r="E400" s="74">
        <v>20</v>
      </c>
      <c r="F400" s="73" t="s">
        <v>297</v>
      </c>
      <c r="G400" s="74">
        <v>200</v>
      </c>
      <c r="H400" s="73" t="s">
        <v>288</v>
      </c>
      <c r="I400" s="74">
        <v>22</v>
      </c>
      <c r="J400" s="75">
        <v>564.61</v>
      </c>
      <c r="K400" s="75">
        <f t="shared" si="6"/>
        <v>12421.42</v>
      </c>
      <c r="L400" s="76" t="s">
        <v>298</v>
      </c>
      <c r="M400" s="73" t="s">
        <v>290</v>
      </c>
      <c r="N400" s="76" t="s">
        <v>299</v>
      </c>
      <c r="O400" s="77" t="s">
        <v>299</v>
      </c>
      <c r="P400" s="78">
        <v>45444</v>
      </c>
      <c r="Q400" s="74" t="s">
        <v>292</v>
      </c>
      <c r="R400" s="74" t="s">
        <v>293</v>
      </c>
      <c r="S400" s="74"/>
      <c r="T400" s="74"/>
      <c r="U400" s="74"/>
    </row>
    <row r="401" spans="1:21" x14ac:dyDescent="0.25">
      <c r="A401" s="73" t="s">
        <v>1277</v>
      </c>
      <c r="B401" s="73" t="s">
        <v>1278</v>
      </c>
      <c r="C401" s="73" t="s">
        <v>285</v>
      </c>
      <c r="D401" s="73" t="s">
        <v>286</v>
      </c>
      <c r="E401" s="74">
        <v>20</v>
      </c>
      <c r="F401" s="73" t="s">
        <v>287</v>
      </c>
      <c r="G401" s="74">
        <v>200</v>
      </c>
      <c r="H401" s="73" t="s">
        <v>288</v>
      </c>
      <c r="I401" s="74">
        <v>48</v>
      </c>
      <c r="J401" s="75">
        <v>646.15</v>
      </c>
      <c r="K401" s="75">
        <f t="shared" si="6"/>
        <v>31015.199999999997</v>
      </c>
      <c r="L401" s="76" t="s">
        <v>298</v>
      </c>
      <c r="M401" s="73" t="s">
        <v>290</v>
      </c>
      <c r="N401" s="76" t="s">
        <v>299</v>
      </c>
      <c r="O401" s="77" t="s">
        <v>299</v>
      </c>
      <c r="P401" s="78">
        <v>45444</v>
      </c>
      <c r="Q401" s="74" t="s">
        <v>292</v>
      </c>
      <c r="R401" s="74" t="s">
        <v>293</v>
      </c>
      <c r="S401" s="74"/>
      <c r="T401" s="74"/>
      <c r="U401" s="74"/>
    </row>
    <row r="402" spans="1:21" x14ac:dyDescent="0.25">
      <c r="A402" s="73" t="s">
        <v>1279</v>
      </c>
      <c r="B402" s="73" t="s">
        <v>1280</v>
      </c>
      <c r="C402" s="73" t="s">
        <v>285</v>
      </c>
      <c r="D402" s="73" t="s">
        <v>449</v>
      </c>
      <c r="E402" s="74">
        <v>300</v>
      </c>
      <c r="F402" s="73" t="s">
        <v>587</v>
      </c>
      <c r="G402" s="74">
        <v>4</v>
      </c>
      <c r="H402" s="73" t="s">
        <v>1281</v>
      </c>
      <c r="I402" s="74">
        <v>44</v>
      </c>
      <c r="J402" s="75">
        <v>393.97</v>
      </c>
      <c r="K402" s="75">
        <f t="shared" si="6"/>
        <v>17334.68</v>
      </c>
      <c r="L402" s="76" t="s">
        <v>298</v>
      </c>
      <c r="M402" s="73" t="s">
        <v>290</v>
      </c>
      <c r="N402" s="76" t="s">
        <v>299</v>
      </c>
      <c r="O402" s="77" t="s">
        <v>299</v>
      </c>
      <c r="P402" s="78">
        <v>45444</v>
      </c>
      <c r="Q402" s="74" t="s">
        <v>292</v>
      </c>
      <c r="R402" s="74" t="s">
        <v>293</v>
      </c>
      <c r="S402" s="74"/>
      <c r="T402" s="74"/>
      <c r="U402" s="74"/>
    </row>
    <row r="403" spans="1:21" x14ac:dyDescent="0.25">
      <c r="A403" s="73" t="s">
        <v>1282</v>
      </c>
      <c r="B403" s="73" t="s">
        <v>1283</v>
      </c>
      <c r="C403" s="73" t="s">
        <v>285</v>
      </c>
      <c r="D403" s="73" t="s">
        <v>449</v>
      </c>
      <c r="E403" s="74">
        <v>300</v>
      </c>
      <c r="F403" s="73" t="s">
        <v>587</v>
      </c>
      <c r="G403" s="74">
        <v>300</v>
      </c>
      <c r="H403" s="73" t="s">
        <v>1284</v>
      </c>
      <c r="I403" s="74">
        <v>61</v>
      </c>
      <c r="J403" s="75">
        <v>113.12</v>
      </c>
      <c r="K403" s="75">
        <f t="shared" si="6"/>
        <v>6900.3200000000006</v>
      </c>
      <c r="L403" s="76" t="s">
        <v>298</v>
      </c>
      <c r="M403" s="73" t="s">
        <v>290</v>
      </c>
      <c r="N403" s="76" t="s">
        <v>299</v>
      </c>
      <c r="O403" s="77" t="s">
        <v>299</v>
      </c>
      <c r="P403" s="78">
        <v>45444</v>
      </c>
      <c r="Q403" s="74" t="s">
        <v>292</v>
      </c>
      <c r="R403" s="74" t="s">
        <v>293</v>
      </c>
      <c r="S403" s="74"/>
      <c r="T403" s="74"/>
      <c r="U403" s="74"/>
    </row>
    <row r="404" spans="1:21" x14ac:dyDescent="0.25">
      <c r="A404" s="73" t="s">
        <v>1285</v>
      </c>
      <c r="B404" s="73" t="s">
        <v>1286</v>
      </c>
      <c r="C404" s="73" t="s">
        <v>285</v>
      </c>
      <c r="D404" s="73" t="s">
        <v>286</v>
      </c>
      <c r="E404" s="74">
        <v>25</v>
      </c>
      <c r="F404" s="73" t="s">
        <v>287</v>
      </c>
      <c r="G404" s="74">
        <v>25</v>
      </c>
      <c r="H404" s="73" t="s">
        <v>288</v>
      </c>
      <c r="I404" s="74">
        <v>4</v>
      </c>
      <c r="J404" s="75">
        <v>620.41999999999996</v>
      </c>
      <c r="K404" s="75">
        <f t="shared" si="6"/>
        <v>2481.6799999999998</v>
      </c>
      <c r="L404" s="76" t="s">
        <v>298</v>
      </c>
      <c r="M404" s="73" t="s">
        <v>290</v>
      </c>
      <c r="N404" s="76" t="s">
        <v>299</v>
      </c>
      <c r="O404" s="77" t="s">
        <v>299</v>
      </c>
      <c r="P404" s="78">
        <v>45444</v>
      </c>
      <c r="Q404" s="74" t="s">
        <v>292</v>
      </c>
      <c r="R404" s="74" t="s">
        <v>293</v>
      </c>
      <c r="S404" s="74"/>
      <c r="T404" s="74"/>
      <c r="U404" s="74"/>
    </row>
    <row r="405" spans="1:21" x14ac:dyDescent="0.25">
      <c r="A405" s="73" t="s">
        <v>1287</v>
      </c>
      <c r="B405" s="73" t="s">
        <v>1288</v>
      </c>
      <c r="C405" s="73" t="s">
        <v>285</v>
      </c>
      <c r="D405" s="73" t="s">
        <v>286</v>
      </c>
      <c r="E405" s="74">
        <v>30</v>
      </c>
      <c r="F405" s="73" t="s">
        <v>287</v>
      </c>
      <c r="G405" s="74">
        <v>10</v>
      </c>
      <c r="H405" s="73" t="s">
        <v>288</v>
      </c>
      <c r="I405" s="74">
        <v>18</v>
      </c>
      <c r="J405" s="75">
        <v>40.130000000000003</v>
      </c>
      <c r="K405" s="75">
        <f t="shared" si="6"/>
        <v>722.34</v>
      </c>
      <c r="L405" s="76" t="s">
        <v>298</v>
      </c>
      <c r="M405" s="73" t="s">
        <v>290</v>
      </c>
      <c r="N405" s="76" t="s">
        <v>299</v>
      </c>
      <c r="O405" s="77" t="s">
        <v>299</v>
      </c>
      <c r="P405" s="78">
        <v>45444</v>
      </c>
      <c r="Q405" s="74" t="s">
        <v>292</v>
      </c>
      <c r="R405" s="74" t="s">
        <v>293</v>
      </c>
      <c r="S405" s="74"/>
      <c r="T405" s="74"/>
      <c r="U405" s="74"/>
    </row>
    <row r="406" spans="1:21" x14ac:dyDescent="0.25">
      <c r="A406" s="73" t="s">
        <v>1289</v>
      </c>
      <c r="B406" s="73" t="s">
        <v>1290</v>
      </c>
      <c r="C406" s="73" t="s">
        <v>285</v>
      </c>
      <c r="D406" s="73" t="s">
        <v>286</v>
      </c>
      <c r="E406" s="74">
        <v>30</v>
      </c>
      <c r="F406" s="73" t="s">
        <v>287</v>
      </c>
      <c r="G406" s="74">
        <v>30</v>
      </c>
      <c r="H406" s="73" t="s">
        <v>1291</v>
      </c>
      <c r="I406" s="74">
        <v>11</v>
      </c>
      <c r="J406" s="75">
        <v>583.75</v>
      </c>
      <c r="K406" s="75">
        <f t="shared" si="6"/>
        <v>6421.25</v>
      </c>
      <c r="L406" s="76" t="s">
        <v>298</v>
      </c>
      <c r="M406" s="73" t="s">
        <v>290</v>
      </c>
      <c r="N406" s="76" t="s">
        <v>299</v>
      </c>
      <c r="O406" s="77" t="s">
        <v>299</v>
      </c>
      <c r="P406" s="78">
        <v>45444</v>
      </c>
      <c r="Q406" s="74" t="s">
        <v>292</v>
      </c>
      <c r="R406" s="74" t="s">
        <v>293</v>
      </c>
      <c r="S406" s="74"/>
      <c r="T406" s="74"/>
      <c r="U406" s="74"/>
    </row>
    <row r="407" spans="1:21" x14ac:dyDescent="0.25">
      <c r="A407" s="73" t="s">
        <v>1292</v>
      </c>
      <c r="B407" s="73" t="s">
        <v>1293</v>
      </c>
      <c r="C407" s="73" t="s">
        <v>285</v>
      </c>
      <c r="D407" s="73" t="s">
        <v>286</v>
      </c>
      <c r="E407" s="74">
        <v>30</v>
      </c>
      <c r="F407" s="73" t="s">
        <v>287</v>
      </c>
      <c r="G407" s="74">
        <v>100</v>
      </c>
      <c r="H407" s="73" t="s">
        <v>1294</v>
      </c>
      <c r="I407" s="74">
        <v>30</v>
      </c>
      <c r="J407" s="75">
        <v>451.72</v>
      </c>
      <c r="K407" s="75">
        <f t="shared" si="6"/>
        <v>13551.6</v>
      </c>
      <c r="L407" s="76" t="s">
        <v>298</v>
      </c>
      <c r="M407" s="73" t="s">
        <v>290</v>
      </c>
      <c r="N407" s="76" t="s">
        <v>299</v>
      </c>
      <c r="O407" s="77" t="s">
        <v>299</v>
      </c>
      <c r="P407" s="78">
        <v>45444</v>
      </c>
      <c r="Q407" s="74" t="s">
        <v>292</v>
      </c>
      <c r="R407" s="74" t="s">
        <v>293</v>
      </c>
      <c r="S407" s="74"/>
      <c r="T407" s="74"/>
      <c r="U407" s="74"/>
    </row>
    <row r="408" spans="1:21" x14ac:dyDescent="0.25">
      <c r="A408" s="73" t="s">
        <v>1295</v>
      </c>
      <c r="B408" s="73" t="s">
        <v>1296</v>
      </c>
      <c r="C408" s="73" t="s">
        <v>285</v>
      </c>
      <c r="D408" s="73" t="s">
        <v>445</v>
      </c>
      <c r="E408" s="74">
        <v>3</v>
      </c>
      <c r="F408" s="73" t="s">
        <v>446</v>
      </c>
      <c r="G408" s="74">
        <v>100</v>
      </c>
      <c r="H408" s="73" t="s">
        <v>1297</v>
      </c>
      <c r="I408" s="74">
        <v>11</v>
      </c>
      <c r="J408" s="75">
        <v>86.76</v>
      </c>
      <c r="K408" s="75">
        <f t="shared" si="6"/>
        <v>954.36</v>
      </c>
      <c r="L408" s="76" t="s">
        <v>298</v>
      </c>
      <c r="M408" s="73" t="s">
        <v>290</v>
      </c>
      <c r="N408" s="76" t="s">
        <v>299</v>
      </c>
      <c r="O408" s="77" t="s">
        <v>299</v>
      </c>
      <c r="P408" s="78">
        <v>45444</v>
      </c>
      <c r="Q408" s="74" t="s">
        <v>292</v>
      </c>
      <c r="R408" s="74" t="s">
        <v>293</v>
      </c>
      <c r="S408" s="74"/>
      <c r="T408" s="74"/>
      <c r="U408" s="74"/>
    </row>
    <row r="409" spans="1:21" x14ac:dyDescent="0.25">
      <c r="A409" s="73" t="s">
        <v>1298</v>
      </c>
      <c r="B409" s="73" t="s">
        <v>1299</v>
      </c>
      <c r="C409" s="73" t="s">
        <v>285</v>
      </c>
      <c r="D409" s="73" t="s">
        <v>1300</v>
      </c>
      <c r="E409" s="74">
        <v>300</v>
      </c>
      <c r="F409" s="73" t="s">
        <v>587</v>
      </c>
      <c r="G409" s="74">
        <v>0</v>
      </c>
      <c r="H409" s="73" t="s">
        <v>409</v>
      </c>
      <c r="I409" s="74">
        <v>19</v>
      </c>
      <c r="J409" s="75">
        <v>51.52</v>
      </c>
      <c r="K409" s="75">
        <f t="shared" si="6"/>
        <v>978.88000000000011</v>
      </c>
      <c r="L409" s="76" t="s">
        <v>298</v>
      </c>
      <c r="M409" s="73" t="s">
        <v>290</v>
      </c>
      <c r="N409" s="76" t="s">
        <v>299</v>
      </c>
      <c r="O409" s="77" t="s">
        <v>299</v>
      </c>
      <c r="P409" s="78">
        <v>45444</v>
      </c>
      <c r="Q409" s="74" t="s">
        <v>292</v>
      </c>
      <c r="R409" s="74" t="s">
        <v>293</v>
      </c>
      <c r="S409" s="74"/>
      <c r="T409" s="74"/>
      <c r="U409" s="74"/>
    </row>
    <row r="410" spans="1:21" x14ac:dyDescent="0.25">
      <c r="A410" s="73" t="s">
        <v>1301</v>
      </c>
      <c r="B410" s="73" t="s">
        <v>1302</v>
      </c>
      <c r="C410" s="73" t="s">
        <v>285</v>
      </c>
      <c r="D410" s="73" t="s">
        <v>392</v>
      </c>
      <c r="E410" s="74">
        <v>120</v>
      </c>
      <c r="F410" s="73" t="s">
        <v>385</v>
      </c>
      <c r="G410" s="74">
        <v>2</v>
      </c>
      <c r="H410" s="73" t="s">
        <v>1303</v>
      </c>
      <c r="I410" s="74">
        <v>91</v>
      </c>
      <c r="J410" s="75">
        <v>30.06</v>
      </c>
      <c r="K410" s="75">
        <f t="shared" si="6"/>
        <v>2735.46</v>
      </c>
      <c r="L410" s="76" t="s">
        <v>298</v>
      </c>
      <c r="M410" s="73" t="s">
        <v>290</v>
      </c>
      <c r="N410" s="76" t="s">
        <v>299</v>
      </c>
      <c r="O410" s="77" t="s">
        <v>299</v>
      </c>
      <c r="P410" s="78">
        <v>45444</v>
      </c>
      <c r="Q410" s="74" t="s">
        <v>292</v>
      </c>
      <c r="R410" s="74" t="s">
        <v>293</v>
      </c>
      <c r="S410" s="74"/>
      <c r="T410" s="74"/>
      <c r="U410" s="74"/>
    </row>
    <row r="411" spans="1:21" x14ac:dyDescent="0.25">
      <c r="A411" s="73" t="s">
        <v>1304</v>
      </c>
      <c r="B411" s="73" t="s">
        <v>1305</v>
      </c>
      <c r="C411" s="73" t="s">
        <v>285</v>
      </c>
      <c r="D411" s="73" t="s">
        <v>296</v>
      </c>
      <c r="E411" s="74">
        <v>10</v>
      </c>
      <c r="F411" s="73" t="s">
        <v>297</v>
      </c>
      <c r="G411" s="74">
        <v>600</v>
      </c>
      <c r="H411" s="73" t="s">
        <v>288</v>
      </c>
      <c r="I411" s="74">
        <v>688</v>
      </c>
      <c r="J411" s="75">
        <v>32.44</v>
      </c>
      <c r="K411" s="75">
        <f t="shared" si="6"/>
        <v>22318.719999999998</v>
      </c>
      <c r="L411" s="76" t="s">
        <v>298</v>
      </c>
      <c r="M411" s="73" t="s">
        <v>290</v>
      </c>
      <c r="N411" s="76" t="s">
        <v>299</v>
      </c>
      <c r="O411" s="77" t="s">
        <v>299</v>
      </c>
      <c r="P411" s="78">
        <v>45444</v>
      </c>
      <c r="Q411" s="74" t="s">
        <v>292</v>
      </c>
      <c r="R411" s="74" t="s">
        <v>293</v>
      </c>
      <c r="S411" s="74"/>
      <c r="T411" s="74"/>
      <c r="U411" s="74"/>
    </row>
    <row r="412" spans="1:21" x14ac:dyDescent="0.25">
      <c r="A412" s="73" t="s">
        <v>1306</v>
      </c>
      <c r="B412" s="73" t="s">
        <v>1305</v>
      </c>
      <c r="C412" s="73" t="s">
        <v>285</v>
      </c>
      <c r="D412" s="73" t="s">
        <v>296</v>
      </c>
      <c r="E412" s="74">
        <v>10</v>
      </c>
      <c r="F412" s="73" t="s">
        <v>297</v>
      </c>
      <c r="G412" s="74">
        <v>400</v>
      </c>
      <c r="H412" s="73" t="s">
        <v>288</v>
      </c>
      <c r="I412" s="74">
        <v>134</v>
      </c>
      <c r="J412" s="75">
        <v>21.55</v>
      </c>
      <c r="K412" s="75">
        <f t="shared" si="6"/>
        <v>2887.7000000000003</v>
      </c>
      <c r="L412" s="76" t="s">
        <v>298</v>
      </c>
      <c r="M412" s="73" t="s">
        <v>290</v>
      </c>
      <c r="N412" s="76" t="s">
        <v>299</v>
      </c>
      <c r="O412" s="77" t="s">
        <v>299</v>
      </c>
      <c r="P412" s="78">
        <v>45444</v>
      </c>
      <c r="Q412" s="74" t="s">
        <v>292</v>
      </c>
      <c r="R412" s="74" t="s">
        <v>293</v>
      </c>
      <c r="S412" s="74"/>
      <c r="T412" s="74"/>
      <c r="U412" s="74"/>
    </row>
    <row r="413" spans="1:21" x14ac:dyDescent="0.25">
      <c r="A413" s="73" t="s">
        <v>1307</v>
      </c>
      <c r="B413" s="73" t="s">
        <v>1308</v>
      </c>
      <c r="C413" s="73" t="s">
        <v>285</v>
      </c>
      <c r="D413" s="73" t="s">
        <v>296</v>
      </c>
      <c r="E413" s="74">
        <v>10</v>
      </c>
      <c r="F413" s="73" t="s">
        <v>297</v>
      </c>
      <c r="G413" s="74">
        <v>400</v>
      </c>
      <c r="H413" s="73" t="s">
        <v>460</v>
      </c>
      <c r="I413" s="74">
        <v>50</v>
      </c>
      <c r="J413" s="75">
        <v>37.78</v>
      </c>
      <c r="K413" s="75">
        <f t="shared" si="6"/>
        <v>1889</v>
      </c>
      <c r="L413" s="76" t="s">
        <v>298</v>
      </c>
      <c r="M413" s="73" t="s">
        <v>290</v>
      </c>
      <c r="N413" s="76" t="s">
        <v>299</v>
      </c>
      <c r="O413" s="77" t="s">
        <v>299</v>
      </c>
      <c r="P413" s="78">
        <v>45444</v>
      </c>
      <c r="Q413" s="74" t="s">
        <v>292</v>
      </c>
      <c r="R413" s="74" t="s">
        <v>293</v>
      </c>
      <c r="S413" s="74"/>
      <c r="T413" s="74"/>
      <c r="U413" s="74"/>
    </row>
    <row r="414" spans="1:21" x14ac:dyDescent="0.25">
      <c r="A414" s="73" t="s">
        <v>1309</v>
      </c>
      <c r="B414" s="73" t="s">
        <v>1310</v>
      </c>
      <c r="C414" s="73" t="s">
        <v>285</v>
      </c>
      <c r="D414" s="73" t="s">
        <v>449</v>
      </c>
      <c r="E414" s="74">
        <v>300</v>
      </c>
      <c r="F414" s="73" t="s">
        <v>587</v>
      </c>
      <c r="G414" s="74">
        <v>40</v>
      </c>
      <c r="H414" s="73" t="s">
        <v>1311</v>
      </c>
      <c r="I414" s="74">
        <v>14</v>
      </c>
      <c r="J414" s="75">
        <v>102.82</v>
      </c>
      <c r="K414" s="75">
        <f t="shared" si="6"/>
        <v>1439.48</v>
      </c>
      <c r="L414" s="76" t="s">
        <v>298</v>
      </c>
      <c r="M414" s="73" t="s">
        <v>290</v>
      </c>
      <c r="N414" s="76" t="s">
        <v>299</v>
      </c>
      <c r="O414" s="77" t="s">
        <v>299</v>
      </c>
      <c r="P414" s="78">
        <v>45444</v>
      </c>
      <c r="Q414" s="74" t="s">
        <v>292</v>
      </c>
      <c r="R414" s="74" t="s">
        <v>293</v>
      </c>
      <c r="S414" s="74"/>
      <c r="T414" s="74"/>
      <c r="U414" s="74"/>
    </row>
    <row r="415" spans="1:21" x14ac:dyDescent="0.25">
      <c r="A415" s="73" t="s">
        <v>1312</v>
      </c>
      <c r="B415" s="73" t="s">
        <v>1313</v>
      </c>
      <c r="C415" s="73" t="s">
        <v>285</v>
      </c>
      <c r="D415" s="73" t="s">
        <v>509</v>
      </c>
      <c r="E415" s="74">
        <v>120</v>
      </c>
      <c r="F415" s="73" t="s">
        <v>385</v>
      </c>
      <c r="G415" s="74">
        <v>100</v>
      </c>
      <c r="H415" s="73" t="s">
        <v>1314</v>
      </c>
      <c r="I415" s="74">
        <v>83</v>
      </c>
      <c r="J415" s="75">
        <v>181.44</v>
      </c>
      <c r="K415" s="75">
        <f t="shared" si="6"/>
        <v>15059.52</v>
      </c>
      <c r="L415" s="76" t="s">
        <v>298</v>
      </c>
      <c r="M415" s="73" t="s">
        <v>290</v>
      </c>
      <c r="N415" s="76" t="s">
        <v>299</v>
      </c>
      <c r="O415" s="77" t="s">
        <v>299</v>
      </c>
      <c r="P415" s="78">
        <v>45444</v>
      </c>
      <c r="Q415" s="74" t="s">
        <v>292</v>
      </c>
      <c r="R415" s="74" t="s">
        <v>293</v>
      </c>
      <c r="S415" s="74"/>
      <c r="T415" s="74"/>
      <c r="U415" s="74"/>
    </row>
    <row r="416" spans="1:21" x14ac:dyDescent="0.25">
      <c r="A416" s="73" t="s">
        <v>1315</v>
      </c>
      <c r="B416" s="73" t="s">
        <v>1313</v>
      </c>
      <c r="C416" s="73" t="s">
        <v>285</v>
      </c>
      <c r="D416" s="73" t="s">
        <v>286</v>
      </c>
      <c r="E416" s="74">
        <v>20</v>
      </c>
      <c r="F416" s="73" t="s">
        <v>287</v>
      </c>
      <c r="G416" s="74">
        <v>200</v>
      </c>
      <c r="H416" s="73" t="s">
        <v>1316</v>
      </c>
      <c r="I416" s="74">
        <v>52</v>
      </c>
      <c r="J416" s="75">
        <v>226.8</v>
      </c>
      <c r="K416" s="75">
        <f t="shared" si="6"/>
        <v>11793.6</v>
      </c>
      <c r="L416" s="76" t="s">
        <v>298</v>
      </c>
      <c r="M416" s="73" t="s">
        <v>290</v>
      </c>
      <c r="N416" s="76" t="s">
        <v>299</v>
      </c>
      <c r="O416" s="77" t="s">
        <v>299</v>
      </c>
      <c r="P416" s="78">
        <v>45444</v>
      </c>
      <c r="Q416" s="74" t="s">
        <v>292</v>
      </c>
      <c r="R416" s="74" t="s">
        <v>293</v>
      </c>
      <c r="S416" s="74"/>
      <c r="T416" s="74"/>
      <c r="U416" s="74"/>
    </row>
    <row r="417" spans="1:21" x14ac:dyDescent="0.25">
      <c r="A417" s="73" t="s">
        <v>1317</v>
      </c>
      <c r="B417" s="73" t="s">
        <v>1318</v>
      </c>
      <c r="C417" s="73" t="s">
        <v>285</v>
      </c>
      <c r="D417" s="73" t="s">
        <v>445</v>
      </c>
      <c r="E417" s="74">
        <v>1</v>
      </c>
      <c r="F417" s="73" t="s">
        <v>446</v>
      </c>
      <c r="G417" s="74">
        <v>500</v>
      </c>
      <c r="H417" s="73" t="s">
        <v>658</v>
      </c>
      <c r="I417" s="74">
        <v>7</v>
      </c>
      <c r="J417" s="75">
        <v>40.96</v>
      </c>
      <c r="K417" s="75">
        <f t="shared" si="6"/>
        <v>286.72000000000003</v>
      </c>
      <c r="L417" s="76" t="s">
        <v>298</v>
      </c>
      <c r="M417" s="73" t="s">
        <v>290</v>
      </c>
      <c r="N417" s="76" t="s">
        <v>299</v>
      </c>
      <c r="O417" s="77" t="s">
        <v>299</v>
      </c>
      <c r="P417" s="78">
        <v>45444</v>
      </c>
      <c r="Q417" s="74" t="s">
        <v>292</v>
      </c>
      <c r="R417" s="74" t="s">
        <v>293</v>
      </c>
      <c r="S417" s="74"/>
      <c r="T417" s="74"/>
      <c r="U417" s="74"/>
    </row>
    <row r="418" spans="1:21" x14ac:dyDescent="0.25">
      <c r="A418" s="73" t="s">
        <v>1319</v>
      </c>
      <c r="B418" s="73" t="s">
        <v>1320</v>
      </c>
      <c r="C418" s="73" t="s">
        <v>285</v>
      </c>
      <c r="D418" s="73" t="s">
        <v>286</v>
      </c>
      <c r="E418" s="74">
        <v>20</v>
      </c>
      <c r="F418" s="73" t="s">
        <v>302</v>
      </c>
      <c r="G418" s="74">
        <v>25</v>
      </c>
      <c r="H418" s="73" t="s">
        <v>288</v>
      </c>
      <c r="I418" s="74">
        <v>38</v>
      </c>
      <c r="J418" s="75">
        <v>297.54000000000002</v>
      </c>
      <c r="K418" s="75">
        <f t="shared" si="6"/>
        <v>11306.52</v>
      </c>
      <c r="L418" s="76" t="s">
        <v>298</v>
      </c>
      <c r="M418" s="73" t="s">
        <v>290</v>
      </c>
      <c r="N418" s="76" t="s">
        <v>299</v>
      </c>
      <c r="O418" s="77" t="s">
        <v>299</v>
      </c>
      <c r="P418" s="78">
        <v>45444</v>
      </c>
      <c r="Q418" s="74" t="s">
        <v>292</v>
      </c>
      <c r="R418" s="74" t="s">
        <v>293</v>
      </c>
      <c r="S418" s="74"/>
      <c r="T418" s="74"/>
      <c r="U418" s="74"/>
    </row>
    <row r="419" spans="1:21" x14ac:dyDescent="0.25">
      <c r="A419" s="73" t="s">
        <v>1321</v>
      </c>
      <c r="B419" s="73" t="s">
        <v>1322</v>
      </c>
      <c r="C419" s="73" t="s">
        <v>285</v>
      </c>
      <c r="D419" s="73" t="s">
        <v>397</v>
      </c>
      <c r="E419" s="74">
        <v>12</v>
      </c>
      <c r="F419" s="73" t="s">
        <v>398</v>
      </c>
      <c r="G419" s="74">
        <v>12</v>
      </c>
      <c r="H419" s="73" t="s">
        <v>1323</v>
      </c>
      <c r="I419" s="74">
        <v>15</v>
      </c>
      <c r="J419" s="75">
        <v>83.9</v>
      </c>
      <c r="K419" s="75">
        <f t="shared" si="6"/>
        <v>1258.5</v>
      </c>
      <c r="L419" s="76" t="s">
        <v>298</v>
      </c>
      <c r="M419" s="73" t="s">
        <v>290</v>
      </c>
      <c r="N419" s="76" t="s">
        <v>299</v>
      </c>
      <c r="O419" s="77" t="s">
        <v>299</v>
      </c>
      <c r="P419" s="78">
        <v>45444</v>
      </c>
      <c r="Q419" s="74" t="s">
        <v>292</v>
      </c>
      <c r="R419" s="74" t="s">
        <v>293</v>
      </c>
      <c r="S419" s="74"/>
      <c r="T419" s="74"/>
      <c r="U419" s="74"/>
    </row>
    <row r="420" spans="1:21" x14ac:dyDescent="0.25">
      <c r="A420" s="73" t="s">
        <v>1324</v>
      </c>
      <c r="B420" s="73" t="s">
        <v>1325</v>
      </c>
      <c r="C420" s="73" t="s">
        <v>285</v>
      </c>
      <c r="D420" s="73" t="s">
        <v>286</v>
      </c>
      <c r="E420" s="74">
        <v>30</v>
      </c>
      <c r="F420" s="73" t="s">
        <v>302</v>
      </c>
      <c r="G420" s="74">
        <v>25</v>
      </c>
      <c r="H420" s="73" t="s">
        <v>288</v>
      </c>
      <c r="I420" s="74">
        <v>43</v>
      </c>
      <c r="J420" s="75">
        <v>24.83</v>
      </c>
      <c r="K420" s="75">
        <f t="shared" si="6"/>
        <v>1067.6899999999998</v>
      </c>
      <c r="L420" s="76" t="s">
        <v>298</v>
      </c>
      <c r="M420" s="73" t="s">
        <v>290</v>
      </c>
      <c r="N420" s="76" t="s">
        <v>299</v>
      </c>
      <c r="O420" s="77" t="s">
        <v>299</v>
      </c>
      <c r="P420" s="78">
        <v>45444</v>
      </c>
      <c r="Q420" s="74" t="s">
        <v>292</v>
      </c>
      <c r="R420" s="74" t="s">
        <v>293</v>
      </c>
      <c r="S420" s="74"/>
      <c r="T420" s="74"/>
      <c r="U420" s="74"/>
    </row>
    <row r="421" spans="1:21" x14ac:dyDescent="0.25">
      <c r="A421" s="73" t="s">
        <v>1326</v>
      </c>
      <c r="B421" s="73" t="s">
        <v>1327</v>
      </c>
      <c r="C421" s="73" t="s">
        <v>285</v>
      </c>
      <c r="D421" s="73" t="s">
        <v>1328</v>
      </c>
      <c r="E421" s="74">
        <v>1500</v>
      </c>
      <c r="F421" s="73" t="s">
        <v>1057</v>
      </c>
      <c r="G421" s="74">
        <v>70</v>
      </c>
      <c r="H421" s="73" t="s">
        <v>1329</v>
      </c>
      <c r="I421" s="74">
        <v>4</v>
      </c>
      <c r="J421" s="75">
        <v>1450</v>
      </c>
      <c r="K421" s="75">
        <f t="shared" si="6"/>
        <v>5800</v>
      </c>
      <c r="L421" s="76" t="s">
        <v>298</v>
      </c>
      <c r="M421" s="73" t="s">
        <v>290</v>
      </c>
      <c r="N421" s="76" t="s">
        <v>299</v>
      </c>
      <c r="O421" s="77" t="s">
        <v>299</v>
      </c>
      <c r="P421" s="78">
        <v>45444</v>
      </c>
      <c r="Q421" s="74" t="s">
        <v>292</v>
      </c>
      <c r="R421" s="74" t="s">
        <v>293</v>
      </c>
      <c r="S421" s="74"/>
      <c r="T421" s="74"/>
      <c r="U421" s="74"/>
    </row>
    <row r="422" spans="1:21" x14ac:dyDescent="0.25">
      <c r="A422" s="73" t="s">
        <v>1330</v>
      </c>
      <c r="B422" s="73" t="s">
        <v>1327</v>
      </c>
      <c r="C422" s="73" t="s">
        <v>285</v>
      </c>
      <c r="D422" s="73" t="s">
        <v>1328</v>
      </c>
      <c r="E422" s="74">
        <v>300</v>
      </c>
      <c r="F422" s="73" t="s">
        <v>1057</v>
      </c>
      <c r="G422" s="74">
        <v>70</v>
      </c>
      <c r="H422" s="73" t="s">
        <v>1329</v>
      </c>
      <c r="I422" s="74">
        <v>4</v>
      </c>
      <c r="J422" s="75">
        <v>290</v>
      </c>
      <c r="K422" s="75">
        <f t="shared" si="6"/>
        <v>1160</v>
      </c>
      <c r="L422" s="76" t="s">
        <v>298</v>
      </c>
      <c r="M422" s="73" t="s">
        <v>290</v>
      </c>
      <c r="N422" s="76" t="s">
        <v>299</v>
      </c>
      <c r="O422" s="77" t="s">
        <v>299</v>
      </c>
      <c r="P422" s="78">
        <v>45444</v>
      </c>
      <c r="Q422" s="74" t="s">
        <v>292</v>
      </c>
      <c r="R422" s="74" t="s">
        <v>293</v>
      </c>
      <c r="S422" s="74"/>
      <c r="T422" s="74"/>
      <c r="U422" s="74"/>
    </row>
    <row r="423" spans="1:21" x14ac:dyDescent="0.25">
      <c r="A423" s="73" t="s">
        <v>1331</v>
      </c>
      <c r="B423" s="73" t="s">
        <v>1332</v>
      </c>
      <c r="C423" s="73" t="s">
        <v>285</v>
      </c>
      <c r="D423" s="73" t="s">
        <v>346</v>
      </c>
      <c r="E423" s="74">
        <v>1500</v>
      </c>
      <c r="F423" s="73" t="s">
        <v>1057</v>
      </c>
      <c r="G423" s="74">
        <v>100</v>
      </c>
      <c r="H423" s="73" t="s">
        <v>1333</v>
      </c>
      <c r="I423" s="74">
        <v>13</v>
      </c>
      <c r="J423" s="75">
        <v>334</v>
      </c>
      <c r="K423" s="75">
        <f t="shared" si="6"/>
        <v>4342</v>
      </c>
      <c r="L423" s="76" t="s">
        <v>298</v>
      </c>
      <c r="M423" s="73" t="s">
        <v>290</v>
      </c>
      <c r="N423" s="76" t="s">
        <v>299</v>
      </c>
      <c r="O423" s="77" t="s">
        <v>299</v>
      </c>
      <c r="P423" s="78">
        <v>45444</v>
      </c>
      <c r="Q423" s="74" t="s">
        <v>292</v>
      </c>
      <c r="R423" s="74" t="s">
        <v>293</v>
      </c>
      <c r="S423" s="74"/>
      <c r="T423" s="74"/>
      <c r="U423" s="74"/>
    </row>
    <row r="424" spans="1:21" x14ac:dyDescent="0.25">
      <c r="A424" s="73" t="s">
        <v>1334</v>
      </c>
      <c r="B424" s="73" t="s">
        <v>1332</v>
      </c>
      <c r="C424" s="73" t="s">
        <v>285</v>
      </c>
      <c r="D424" s="73" t="s">
        <v>346</v>
      </c>
      <c r="E424" s="74">
        <v>300</v>
      </c>
      <c r="F424" s="73" t="s">
        <v>1057</v>
      </c>
      <c r="G424" s="74">
        <v>100</v>
      </c>
      <c r="H424" s="73" t="s">
        <v>1333</v>
      </c>
      <c r="I424" s="74">
        <v>8</v>
      </c>
      <c r="J424" s="75">
        <v>1670</v>
      </c>
      <c r="K424" s="75">
        <f t="shared" si="6"/>
        <v>13360</v>
      </c>
      <c r="L424" s="76" t="s">
        <v>298</v>
      </c>
      <c r="M424" s="73" t="s">
        <v>290</v>
      </c>
      <c r="N424" s="76" t="s">
        <v>299</v>
      </c>
      <c r="O424" s="77" t="s">
        <v>299</v>
      </c>
      <c r="P424" s="78">
        <v>45444</v>
      </c>
      <c r="Q424" s="74" t="s">
        <v>292</v>
      </c>
      <c r="R424" s="74" t="s">
        <v>293</v>
      </c>
      <c r="S424" s="74"/>
      <c r="T424" s="74"/>
      <c r="U424" s="74"/>
    </row>
    <row r="425" spans="1:21" x14ac:dyDescent="0.25">
      <c r="A425" s="73" t="s">
        <v>1335</v>
      </c>
      <c r="B425" s="73" t="s">
        <v>1336</v>
      </c>
      <c r="C425" s="73" t="s">
        <v>285</v>
      </c>
      <c r="D425" s="73" t="s">
        <v>509</v>
      </c>
      <c r="E425" s="74">
        <v>1500</v>
      </c>
      <c r="F425" s="73" t="s">
        <v>1057</v>
      </c>
      <c r="G425" s="74">
        <v>3</v>
      </c>
      <c r="H425" s="73" t="s">
        <v>385</v>
      </c>
      <c r="I425" s="74">
        <v>6</v>
      </c>
      <c r="J425" s="75">
        <v>624</v>
      </c>
      <c r="K425" s="75">
        <f t="shared" si="6"/>
        <v>3744</v>
      </c>
      <c r="L425" s="76" t="s">
        <v>298</v>
      </c>
      <c r="M425" s="73" t="s">
        <v>290</v>
      </c>
      <c r="N425" s="76" t="s">
        <v>299</v>
      </c>
      <c r="O425" s="77" t="s">
        <v>299</v>
      </c>
      <c r="P425" s="78">
        <v>45444</v>
      </c>
      <c r="Q425" s="74" t="s">
        <v>292</v>
      </c>
      <c r="R425" s="74" t="s">
        <v>293</v>
      </c>
      <c r="S425" s="74"/>
      <c r="T425" s="74"/>
      <c r="U425" s="74"/>
    </row>
    <row r="426" spans="1:21" x14ac:dyDescent="0.25">
      <c r="A426" s="73" t="s">
        <v>1337</v>
      </c>
      <c r="B426" s="73" t="s">
        <v>1338</v>
      </c>
      <c r="C426" s="73" t="s">
        <v>285</v>
      </c>
      <c r="D426" s="73" t="s">
        <v>509</v>
      </c>
      <c r="E426" s="74">
        <v>300</v>
      </c>
      <c r="F426" s="73" t="s">
        <v>1057</v>
      </c>
      <c r="G426" s="74">
        <v>3</v>
      </c>
      <c r="H426" s="73" t="s">
        <v>385</v>
      </c>
      <c r="I426" s="74">
        <v>8</v>
      </c>
      <c r="J426" s="75">
        <v>127.4</v>
      </c>
      <c r="K426" s="75">
        <f t="shared" si="6"/>
        <v>1019.2</v>
      </c>
      <c r="L426" s="76" t="s">
        <v>298</v>
      </c>
      <c r="M426" s="73" t="s">
        <v>290</v>
      </c>
      <c r="N426" s="76" t="s">
        <v>299</v>
      </c>
      <c r="O426" s="77" t="s">
        <v>299</v>
      </c>
      <c r="P426" s="78">
        <v>45444</v>
      </c>
      <c r="Q426" s="74" t="s">
        <v>292</v>
      </c>
      <c r="R426" s="74" t="s">
        <v>293</v>
      </c>
      <c r="S426" s="74"/>
      <c r="T426" s="74"/>
      <c r="U426" s="74"/>
    </row>
    <row r="427" spans="1:21" x14ac:dyDescent="0.25">
      <c r="A427" s="73" t="s">
        <v>1339</v>
      </c>
      <c r="B427" s="73" t="s">
        <v>1340</v>
      </c>
      <c r="C427" s="73" t="s">
        <v>285</v>
      </c>
      <c r="D427" s="73" t="s">
        <v>1328</v>
      </c>
      <c r="E427" s="74">
        <v>1500</v>
      </c>
      <c r="F427" s="73" t="s">
        <v>1057</v>
      </c>
      <c r="G427" s="74">
        <v>100</v>
      </c>
      <c r="H427" s="73" t="s">
        <v>1341</v>
      </c>
      <c r="I427" s="74">
        <v>85</v>
      </c>
      <c r="J427" s="75">
        <v>1402.35</v>
      </c>
      <c r="K427" s="75">
        <f t="shared" si="6"/>
        <v>119199.74999999999</v>
      </c>
      <c r="L427" s="76" t="s">
        <v>298</v>
      </c>
      <c r="M427" s="73" t="s">
        <v>290</v>
      </c>
      <c r="N427" s="76" t="s">
        <v>299</v>
      </c>
      <c r="O427" s="77" t="s">
        <v>299</v>
      </c>
      <c r="P427" s="78">
        <v>45444</v>
      </c>
      <c r="Q427" s="74" t="s">
        <v>292</v>
      </c>
      <c r="R427" s="74" t="s">
        <v>293</v>
      </c>
      <c r="S427" s="74"/>
      <c r="T427" s="74"/>
      <c r="U427" s="74"/>
    </row>
    <row r="428" spans="1:21" x14ac:dyDescent="0.25">
      <c r="A428" s="73" t="s">
        <v>1342</v>
      </c>
      <c r="B428" s="73" t="s">
        <v>1340</v>
      </c>
      <c r="C428" s="73" t="s">
        <v>285</v>
      </c>
      <c r="D428" s="73" t="s">
        <v>1328</v>
      </c>
      <c r="E428" s="74">
        <v>300</v>
      </c>
      <c r="F428" s="73" t="s">
        <v>1057</v>
      </c>
      <c r="G428" s="74">
        <v>100</v>
      </c>
      <c r="H428" s="73" t="s">
        <v>1341</v>
      </c>
      <c r="I428" s="74">
        <v>44</v>
      </c>
      <c r="J428" s="75">
        <v>399.32</v>
      </c>
      <c r="K428" s="75">
        <f t="shared" si="6"/>
        <v>17570.079999999998</v>
      </c>
      <c r="L428" s="76" t="s">
        <v>298</v>
      </c>
      <c r="M428" s="73" t="s">
        <v>290</v>
      </c>
      <c r="N428" s="76" t="s">
        <v>299</v>
      </c>
      <c r="O428" s="77" t="s">
        <v>299</v>
      </c>
      <c r="P428" s="78">
        <v>45444</v>
      </c>
      <c r="Q428" s="74" t="s">
        <v>292</v>
      </c>
      <c r="R428" s="74" t="s">
        <v>293</v>
      </c>
      <c r="S428" s="74"/>
      <c r="T428" s="74"/>
      <c r="U428" s="74"/>
    </row>
    <row r="429" spans="1:21" x14ac:dyDescent="0.25">
      <c r="A429" s="73" t="s">
        <v>1343</v>
      </c>
      <c r="B429" s="73" t="s">
        <v>1344</v>
      </c>
      <c r="C429" s="73" t="s">
        <v>285</v>
      </c>
      <c r="D429" s="73" t="s">
        <v>509</v>
      </c>
      <c r="E429" s="74">
        <v>1500</v>
      </c>
      <c r="F429" s="73" t="s">
        <v>1057</v>
      </c>
      <c r="G429" s="74">
        <v>100</v>
      </c>
      <c r="H429" s="73" t="s">
        <v>1341</v>
      </c>
      <c r="I429" s="74">
        <v>44</v>
      </c>
      <c r="J429" s="75">
        <v>1719.18</v>
      </c>
      <c r="K429" s="75">
        <f t="shared" si="6"/>
        <v>75643.92</v>
      </c>
      <c r="L429" s="76" t="s">
        <v>298</v>
      </c>
      <c r="M429" s="73" t="s">
        <v>290</v>
      </c>
      <c r="N429" s="76" t="s">
        <v>299</v>
      </c>
      <c r="O429" s="77" t="s">
        <v>299</v>
      </c>
      <c r="P429" s="78">
        <v>45444</v>
      </c>
      <c r="Q429" s="74" t="s">
        <v>292</v>
      </c>
      <c r="R429" s="74" t="s">
        <v>293</v>
      </c>
      <c r="S429" s="74"/>
      <c r="T429" s="74"/>
      <c r="U429" s="74"/>
    </row>
    <row r="430" spans="1:21" x14ac:dyDescent="0.25">
      <c r="A430" s="73" t="s">
        <v>1345</v>
      </c>
      <c r="B430" s="73" t="s">
        <v>1346</v>
      </c>
      <c r="C430" s="73" t="s">
        <v>285</v>
      </c>
      <c r="D430" s="73" t="s">
        <v>1328</v>
      </c>
      <c r="E430" s="74">
        <v>300</v>
      </c>
      <c r="F430" s="73" t="s">
        <v>1057</v>
      </c>
      <c r="G430" s="74">
        <v>100</v>
      </c>
      <c r="H430" s="73" t="s">
        <v>1347</v>
      </c>
      <c r="I430" s="74">
        <v>67</v>
      </c>
      <c r="J430" s="75">
        <v>1056.43</v>
      </c>
      <c r="K430" s="75">
        <f t="shared" si="6"/>
        <v>70780.81</v>
      </c>
      <c r="L430" s="76" t="s">
        <v>298</v>
      </c>
      <c r="M430" s="73" t="s">
        <v>290</v>
      </c>
      <c r="N430" s="76" t="s">
        <v>299</v>
      </c>
      <c r="O430" s="77" t="s">
        <v>299</v>
      </c>
      <c r="P430" s="78">
        <v>45444</v>
      </c>
      <c r="Q430" s="74" t="s">
        <v>292</v>
      </c>
      <c r="R430" s="74" t="s">
        <v>293</v>
      </c>
      <c r="S430" s="74"/>
      <c r="T430" s="74"/>
      <c r="U430" s="74"/>
    </row>
    <row r="431" spans="1:21" x14ac:dyDescent="0.25">
      <c r="A431" s="73" t="s">
        <v>1348</v>
      </c>
      <c r="B431" s="73" t="s">
        <v>1346</v>
      </c>
      <c r="C431" s="73" t="s">
        <v>285</v>
      </c>
      <c r="D431" s="73" t="s">
        <v>1328</v>
      </c>
      <c r="E431" s="74">
        <v>900</v>
      </c>
      <c r="F431" s="73" t="s">
        <v>1057</v>
      </c>
      <c r="G431" s="74">
        <v>100</v>
      </c>
      <c r="H431" s="73" t="s">
        <v>1349</v>
      </c>
      <c r="I431" s="74">
        <v>3</v>
      </c>
      <c r="J431" s="75">
        <v>2846.7</v>
      </c>
      <c r="K431" s="75">
        <f t="shared" si="6"/>
        <v>8540.0999999999985</v>
      </c>
      <c r="L431" s="76" t="s">
        <v>298</v>
      </c>
      <c r="M431" s="73" t="s">
        <v>290</v>
      </c>
      <c r="N431" s="76" t="s">
        <v>299</v>
      </c>
      <c r="O431" s="77" t="s">
        <v>299</v>
      </c>
      <c r="P431" s="78">
        <v>45444</v>
      </c>
      <c r="Q431" s="74" t="s">
        <v>292</v>
      </c>
      <c r="R431" s="74" t="s">
        <v>293</v>
      </c>
      <c r="S431" s="74"/>
      <c r="T431" s="74"/>
      <c r="U431" s="74"/>
    </row>
    <row r="432" spans="1:21" x14ac:dyDescent="0.25">
      <c r="A432" s="73" t="s">
        <v>1350</v>
      </c>
      <c r="B432" s="73" t="s">
        <v>1351</v>
      </c>
      <c r="C432" s="73" t="s">
        <v>285</v>
      </c>
      <c r="D432" s="73" t="s">
        <v>1328</v>
      </c>
      <c r="E432" s="74">
        <v>300</v>
      </c>
      <c r="F432" s="73" t="s">
        <v>1352</v>
      </c>
      <c r="G432" s="74">
        <v>300</v>
      </c>
      <c r="H432" s="73" t="s">
        <v>1353</v>
      </c>
      <c r="I432" s="74">
        <v>3</v>
      </c>
      <c r="J432" s="75">
        <v>1001.42</v>
      </c>
      <c r="K432" s="75">
        <f t="shared" si="6"/>
        <v>3004.2599999999998</v>
      </c>
      <c r="L432" s="76" t="s">
        <v>298</v>
      </c>
      <c r="M432" s="73" t="s">
        <v>290</v>
      </c>
      <c r="N432" s="76" t="s">
        <v>299</v>
      </c>
      <c r="O432" s="77" t="s">
        <v>299</v>
      </c>
      <c r="P432" s="78">
        <v>45444</v>
      </c>
      <c r="Q432" s="74" t="s">
        <v>292</v>
      </c>
      <c r="R432" s="74" t="s">
        <v>293</v>
      </c>
      <c r="S432" s="74"/>
      <c r="T432" s="74"/>
      <c r="U432" s="74"/>
    </row>
    <row r="433" spans="1:21" x14ac:dyDescent="0.25">
      <c r="A433" s="73" t="s">
        <v>1354</v>
      </c>
      <c r="B433" s="73" t="s">
        <v>1351</v>
      </c>
      <c r="C433" s="73" t="s">
        <v>285</v>
      </c>
      <c r="D433" s="73" t="s">
        <v>1328</v>
      </c>
      <c r="E433" s="74">
        <v>1350</v>
      </c>
      <c r="F433" s="73" t="s">
        <v>1057</v>
      </c>
      <c r="G433" s="74">
        <v>300</v>
      </c>
      <c r="H433" s="73" t="s">
        <v>1353</v>
      </c>
      <c r="I433" s="74">
        <v>36</v>
      </c>
      <c r="J433" s="75">
        <v>1805.67</v>
      </c>
      <c r="K433" s="75">
        <f t="shared" si="6"/>
        <v>65004.12</v>
      </c>
      <c r="L433" s="76" t="s">
        <v>298</v>
      </c>
      <c r="M433" s="73" t="s">
        <v>290</v>
      </c>
      <c r="N433" s="76" t="s">
        <v>299</v>
      </c>
      <c r="O433" s="77" t="s">
        <v>299</v>
      </c>
      <c r="P433" s="78">
        <v>45444</v>
      </c>
      <c r="Q433" s="74" t="s">
        <v>292</v>
      </c>
      <c r="R433" s="74" t="s">
        <v>293</v>
      </c>
      <c r="S433" s="74"/>
      <c r="T433" s="74"/>
      <c r="U433" s="74"/>
    </row>
    <row r="434" spans="1:21" x14ac:dyDescent="0.25">
      <c r="A434" s="73" t="s">
        <v>1355</v>
      </c>
      <c r="B434" s="73" t="s">
        <v>1356</v>
      </c>
      <c r="C434" s="73" t="s">
        <v>285</v>
      </c>
      <c r="D434" s="73" t="s">
        <v>1328</v>
      </c>
      <c r="E434" s="74">
        <v>300</v>
      </c>
      <c r="F434" s="73" t="s">
        <v>1057</v>
      </c>
      <c r="G434" s="74">
        <v>3</v>
      </c>
      <c r="H434" s="73" t="s">
        <v>385</v>
      </c>
      <c r="I434" s="74">
        <v>45</v>
      </c>
      <c r="J434" s="75">
        <v>487.36</v>
      </c>
      <c r="K434" s="75">
        <f t="shared" si="6"/>
        <v>21931.200000000001</v>
      </c>
      <c r="L434" s="76" t="s">
        <v>298</v>
      </c>
      <c r="M434" s="73" t="s">
        <v>290</v>
      </c>
      <c r="N434" s="76" t="s">
        <v>299</v>
      </c>
      <c r="O434" s="77" t="s">
        <v>299</v>
      </c>
      <c r="P434" s="78">
        <v>45444</v>
      </c>
      <c r="Q434" s="74" t="s">
        <v>292</v>
      </c>
      <c r="R434" s="74" t="s">
        <v>293</v>
      </c>
      <c r="S434" s="74"/>
      <c r="T434" s="74"/>
      <c r="U434" s="74"/>
    </row>
    <row r="435" spans="1:21" x14ac:dyDescent="0.25">
      <c r="A435" s="73" t="s">
        <v>1357</v>
      </c>
      <c r="B435" s="73" t="s">
        <v>1358</v>
      </c>
      <c r="C435" s="73" t="s">
        <v>285</v>
      </c>
      <c r="D435" s="73" t="s">
        <v>522</v>
      </c>
      <c r="E435" s="74">
        <v>1000</v>
      </c>
      <c r="F435" s="73" t="s">
        <v>1057</v>
      </c>
      <c r="G435" s="74">
        <v>1000</v>
      </c>
      <c r="H435" s="73" t="s">
        <v>866</v>
      </c>
      <c r="I435" s="74">
        <v>4</v>
      </c>
      <c r="J435" s="75">
        <v>235.11</v>
      </c>
      <c r="K435" s="75">
        <f t="shared" si="6"/>
        <v>940.44</v>
      </c>
      <c r="L435" s="76" t="s">
        <v>298</v>
      </c>
      <c r="M435" s="73" t="s">
        <v>290</v>
      </c>
      <c r="N435" s="76" t="s">
        <v>299</v>
      </c>
      <c r="O435" s="77" t="s">
        <v>299</v>
      </c>
      <c r="P435" s="78">
        <v>45444</v>
      </c>
      <c r="Q435" s="74" t="s">
        <v>292</v>
      </c>
      <c r="R435" s="74" t="s">
        <v>293</v>
      </c>
      <c r="S435" s="74"/>
      <c r="T435" s="74"/>
      <c r="U435" s="74"/>
    </row>
    <row r="436" spans="1:21" x14ac:dyDescent="0.25">
      <c r="A436" s="73" t="s">
        <v>1359</v>
      </c>
      <c r="B436" s="73" t="s">
        <v>1360</v>
      </c>
      <c r="C436" s="73" t="s">
        <v>285</v>
      </c>
      <c r="D436" s="73" t="s">
        <v>346</v>
      </c>
      <c r="E436" s="74">
        <v>300</v>
      </c>
      <c r="F436" s="73" t="s">
        <v>1057</v>
      </c>
      <c r="G436" s="74">
        <v>100</v>
      </c>
      <c r="H436" s="73" t="s">
        <v>1341</v>
      </c>
      <c r="I436" s="74">
        <v>111</v>
      </c>
      <c r="J436" s="75">
        <v>412.28</v>
      </c>
      <c r="K436" s="75">
        <f t="shared" si="6"/>
        <v>45763.079999999994</v>
      </c>
      <c r="L436" s="76" t="s">
        <v>298</v>
      </c>
      <c r="M436" s="73" t="s">
        <v>290</v>
      </c>
      <c r="N436" s="76" t="s">
        <v>299</v>
      </c>
      <c r="O436" s="77" t="s">
        <v>299</v>
      </c>
      <c r="P436" s="78">
        <v>45444</v>
      </c>
      <c r="Q436" s="74" t="s">
        <v>292</v>
      </c>
      <c r="R436" s="74" t="s">
        <v>293</v>
      </c>
      <c r="S436" s="74"/>
      <c r="T436" s="74"/>
      <c r="U436" s="74"/>
    </row>
    <row r="437" spans="1:21" x14ac:dyDescent="0.25">
      <c r="A437" s="73" t="s">
        <v>1361</v>
      </c>
      <c r="B437" s="73" t="s">
        <v>1362</v>
      </c>
      <c r="C437" s="73" t="s">
        <v>285</v>
      </c>
      <c r="D437" s="73" t="s">
        <v>346</v>
      </c>
      <c r="E437" s="74">
        <v>300</v>
      </c>
      <c r="F437" s="73" t="s">
        <v>1057</v>
      </c>
      <c r="G437" s="74">
        <v>100</v>
      </c>
      <c r="H437" s="73" t="s">
        <v>1341</v>
      </c>
      <c r="I437" s="74">
        <v>64</v>
      </c>
      <c r="J437" s="75">
        <v>550.12</v>
      </c>
      <c r="K437" s="75">
        <f t="shared" si="6"/>
        <v>35207.68</v>
      </c>
      <c r="L437" s="76" t="s">
        <v>298</v>
      </c>
      <c r="M437" s="73" t="s">
        <v>290</v>
      </c>
      <c r="N437" s="76" t="s">
        <v>299</v>
      </c>
      <c r="O437" s="77" t="s">
        <v>299</v>
      </c>
      <c r="P437" s="78">
        <v>45444</v>
      </c>
      <c r="Q437" s="74" t="s">
        <v>292</v>
      </c>
      <c r="R437" s="74" t="s">
        <v>293</v>
      </c>
      <c r="S437" s="74"/>
      <c r="T437" s="74"/>
      <c r="U437" s="74"/>
    </row>
    <row r="438" spans="1:21" x14ac:dyDescent="0.25">
      <c r="A438" s="73" t="s">
        <v>1363</v>
      </c>
      <c r="B438" s="73" t="s">
        <v>1364</v>
      </c>
      <c r="C438" s="73" t="s">
        <v>285</v>
      </c>
      <c r="D438" s="73" t="s">
        <v>346</v>
      </c>
      <c r="E438" s="74">
        <v>300</v>
      </c>
      <c r="F438" s="73" t="s">
        <v>1057</v>
      </c>
      <c r="G438" s="74">
        <v>100</v>
      </c>
      <c r="H438" s="73" t="s">
        <v>1341</v>
      </c>
      <c r="I438" s="74">
        <v>160</v>
      </c>
      <c r="J438" s="75">
        <v>506.41</v>
      </c>
      <c r="K438" s="75">
        <f t="shared" si="6"/>
        <v>81025.600000000006</v>
      </c>
      <c r="L438" s="76" t="s">
        <v>298</v>
      </c>
      <c r="M438" s="73" t="s">
        <v>290</v>
      </c>
      <c r="N438" s="76" t="s">
        <v>299</v>
      </c>
      <c r="O438" s="77" t="s">
        <v>299</v>
      </c>
      <c r="P438" s="78">
        <v>45444</v>
      </c>
      <c r="Q438" s="74" t="s">
        <v>292</v>
      </c>
      <c r="R438" s="74" t="s">
        <v>293</v>
      </c>
      <c r="S438" s="74"/>
      <c r="T438" s="74"/>
      <c r="U438" s="74"/>
    </row>
    <row r="439" spans="1:21" x14ac:dyDescent="0.25">
      <c r="A439" s="73" t="s">
        <v>1365</v>
      </c>
      <c r="B439" s="73" t="s">
        <v>1366</v>
      </c>
      <c r="C439" s="73" t="s">
        <v>285</v>
      </c>
      <c r="D439" s="73" t="s">
        <v>1328</v>
      </c>
      <c r="E439" s="74">
        <v>1500</v>
      </c>
      <c r="F439" s="73" t="s">
        <v>1057</v>
      </c>
      <c r="G439" s="74">
        <v>3</v>
      </c>
      <c r="H439" s="73" t="s">
        <v>385</v>
      </c>
      <c r="I439" s="74">
        <v>32</v>
      </c>
      <c r="J439" s="75">
        <v>592.5</v>
      </c>
      <c r="K439" s="75">
        <f t="shared" si="6"/>
        <v>18960</v>
      </c>
      <c r="L439" s="76" t="s">
        <v>298</v>
      </c>
      <c r="M439" s="73" t="s">
        <v>290</v>
      </c>
      <c r="N439" s="76" t="s">
        <v>299</v>
      </c>
      <c r="O439" s="77" t="s">
        <v>299</v>
      </c>
      <c r="P439" s="78">
        <v>45444</v>
      </c>
      <c r="Q439" s="74" t="s">
        <v>292</v>
      </c>
      <c r="R439" s="74" t="s">
        <v>293</v>
      </c>
      <c r="S439" s="74"/>
      <c r="T439" s="74"/>
      <c r="U439" s="74"/>
    </row>
    <row r="440" spans="1:21" x14ac:dyDescent="0.25">
      <c r="A440" s="73" t="s">
        <v>1367</v>
      </c>
      <c r="B440" s="73" t="s">
        <v>1368</v>
      </c>
      <c r="C440" s="73" t="s">
        <v>285</v>
      </c>
      <c r="D440" s="73" t="s">
        <v>1328</v>
      </c>
      <c r="E440" s="74">
        <v>300</v>
      </c>
      <c r="F440" s="73" t="s">
        <v>1057</v>
      </c>
      <c r="G440" s="74">
        <v>2</v>
      </c>
      <c r="H440" s="73" t="s">
        <v>1369</v>
      </c>
      <c r="I440" s="74">
        <v>3</v>
      </c>
      <c r="J440" s="75">
        <v>114.95</v>
      </c>
      <c r="K440" s="75">
        <f t="shared" si="6"/>
        <v>344.85</v>
      </c>
      <c r="L440" s="76" t="s">
        <v>298</v>
      </c>
      <c r="M440" s="73" t="s">
        <v>290</v>
      </c>
      <c r="N440" s="76" t="s">
        <v>299</v>
      </c>
      <c r="O440" s="77" t="s">
        <v>299</v>
      </c>
      <c r="P440" s="78">
        <v>45444</v>
      </c>
      <c r="Q440" s="74" t="s">
        <v>292</v>
      </c>
      <c r="R440" s="74" t="s">
        <v>293</v>
      </c>
      <c r="S440" s="74"/>
      <c r="T440" s="74"/>
      <c r="U440" s="74"/>
    </row>
    <row r="441" spans="1:21" x14ac:dyDescent="0.25">
      <c r="A441" s="73" t="s">
        <v>1370</v>
      </c>
      <c r="B441" s="73" t="s">
        <v>1371</v>
      </c>
      <c r="C441" s="73" t="s">
        <v>285</v>
      </c>
      <c r="D441" s="73" t="s">
        <v>1328</v>
      </c>
      <c r="E441" s="74">
        <v>300</v>
      </c>
      <c r="F441" s="73" t="s">
        <v>1057</v>
      </c>
      <c r="G441" s="74">
        <v>100</v>
      </c>
      <c r="H441" s="73" t="s">
        <v>1341</v>
      </c>
      <c r="I441" s="74">
        <v>4</v>
      </c>
      <c r="J441" s="75">
        <v>130</v>
      </c>
      <c r="K441" s="75">
        <f t="shared" si="6"/>
        <v>520</v>
      </c>
      <c r="L441" s="76" t="s">
        <v>298</v>
      </c>
      <c r="M441" s="73" t="s">
        <v>290</v>
      </c>
      <c r="N441" s="76" t="s">
        <v>299</v>
      </c>
      <c r="O441" s="77" t="s">
        <v>299</v>
      </c>
      <c r="P441" s="78">
        <v>45444</v>
      </c>
      <c r="Q441" s="74" t="s">
        <v>292</v>
      </c>
      <c r="R441" s="74" t="s">
        <v>293</v>
      </c>
      <c r="S441" s="74"/>
      <c r="T441" s="74"/>
      <c r="U441" s="74"/>
    </row>
    <row r="442" spans="1:21" x14ac:dyDescent="0.25">
      <c r="A442" s="73" t="s">
        <v>1372</v>
      </c>
      <c r="B442" s="73" t="s">
        <v>1373</v>
      </c>
      <c r="C442" s="73" t="s">
        <v>285</v>
      </c>
      <c r="D442" s="73" t="s">
        <v>552</v>
      </c>
      <c r="E442" s="74">
        <v>120</v>
      </c>
      <c r="F442" s="73" t="s">
        <v>318</v>
      </c>
      <c r="G442" s="74">
        <v>1</v>
      </c>
      <c r="H442" s="73" t="s">
        <v>1374</v>
      </c>
      <c r="I442" s="74">
        <v>50</v>
      </c>
      <c r="J442" s="75">
        <v>1267.6500000000001</v>
      </c>
      <c r="K442" s="75">
        <f t="shared" si="6"/>
        <v>63382.500000000007</v>
      </c>
      <c r="L442" s="76" t="s">
        <v>298</v>
      </c>
      <c r="M442" s="73" t="s">
        <v>290</v>
      </c>
      <c r="N442" s="76" t="s">
        <v>299</v>
      </c>
      <c r="O442" s="77" t="s">
        <v>299</v>
      </c>
      <c r="P442" s="78">
        <v>45444</v>
      </c>
      <c r="Q442" s="74" t="s">
        <v>292</v>
      </c>
      <c r="R442" s="74" t="s">
        <v>293</v>
      </c>
      <c r="S442" s="74"/>
      <c r="T442" s="74"/>
      <c r="U442" s="74"/>
    </row>
    <row r="443" spans="1:21" x14ac:dyDescent="0.25">
      <c r="A443" s="73" t="s">
        <v>1375</v>
      </c>
      <c r="B443" s="73" t="s">
        <v>1376</v>
      </c>
      <c r="C443" s="73" t="s">
        <v>285</v>
      </c>
      <c r="D443" s="73" t="s">
        <v>445</v>
      </c>
      <c r="E443" s="74">
        <v>10</v>
      </c>
      <c r="F443" s="73" t="s">
        <v>446</v>
      </c>
      <c r="G443" s="74">
        <v>0</v>
      </c>
      <c r="H443" s="73" t="s">
        <v>1377</v>
      </c>
      <c r="I443" s="74">
        <v>6</v>
      </c>
      <c r="J443" s="75">
        <v>106.15</v>
      </c>
      <c r="K443" s="75">
        <f t="shared" si="6"/>
        <v>636.90000000000009</v>
      </c>
      <c r="L443" s="76" t="s">
        <v>298</v>
      </c>
      <c r="M443" s="73" t="s">
        <v>290</v>
      </c>
      <c r="N443" s="76" t="s">
        <v>299</v>
      </c>
      <c r="O443" s="77" t="s">
        <v>299</v>
      </c>
      <c r="P443" s="78">
        <v>45444</v>
      </c>
      <c r="Q443" s="74" t="s">
        <v>292</v>
      </c>
      <c r="R443" s="74" t="s">
        <v>293</v>
      </c>
      <c r="S443" s="74"/>
      <c r="T443" s="74"/>
      <c r="U443" s="74"/>
    </row>
    <row r="444" spans="1:21" x14ac:dyDescent="0.25">
      <c r="A444" s="73" t="s">
        <v>1378</v>
      </c>
      <c r="B444" s="73" t="s">
        <v>1379</v>
      </c>
      <c r="C444" s="73" t="s">
        <v>285</v>
      </c>
      <c r="D444" s="73" t="s">
        <v>445</v>
      </c>
      <c r="E444" s="74">
        <v>10</v>
      </c>
      <c r="F444" s="73" t="s">
        <v>446</v>
      </c>
      <c r="G444" s="74">
        <v>0</v>
      </c>
      <c r="H444" s="73" t="s">
        <v>599</v>
      </c>
      <c r="I444" s="74">
        <v>6</v>
      </c>
      <c r="J444" s="75">
        <v>225.84</v>
      </c>
      <c r="K444" s="75">
        <f t="shared" si="6"/>
        <v>1355.04</v>
      </c>
      <c r="L444" s="76" t="s">
        <v>298</v>
      </c>
      <c r="M444" s="73" t="s">
        <v>290</v>
      </c>
      <c r="N444" s="76" t="s">
        <v>299</v>
      </c>
      <c r="O444" s="77" t="s">
        <v>299</v>
      </c>
      <c r="P444" s="78">
        <v>45444</v>
      </c>
      <c r="Q444" s="74" t="s">
        <v>292</v>
      </c>
      <c r="R444" s="74" t="s">
        <v>293</v>
      </c>
      <c r="S444" s="74"/>
      <c r="T444" s="74"/>
      <c r="U444" s="74"/>
    </row>
    <row r="445" spans="1:21" x14ac:dyDescent="0.25">
      <c r="A445" s="73" t="s">
        <v>1380</v>
      </c>
      <c r="B445" s="73" t="s">
        <v>1381</v>
      </c>
      <c r="C445" s="73" t="s">
        <v>285</v>
      </c>
      <c r="D445" s="73" t="s">
        <v>286</v>
      </c>
      <c r="E445" s="74">
        <v>28</v>
      </c>
      <c r="F445" s="73" t="s">
        <v>302</v>
      </c>
      <c r="G445" s="74">
        <v>150</v>
      </c>
      <c r="H445" s="73" t="s">
        <v>681</v>
      </c>
      <c r="I445" s="74">
        <v>12</v>
      </c>
      <c r="J445" s="75">
        <v>1368.74</v>
      </c>
      <c r="K445" s="75">
        <f t="shared" si="6"/>
        <v>16424.88</v>
      </c>
      <c r="L445" s="76" t="s">
        <v>298</v>
      </c>
      <c r="M445" s="73" t="s">
        <v>290</v>
      </c>
      <c r="N445" s="76" t="s">
        <v>299</v>
      </c>
      <c r="O445" s="77" t="s">
        <v>299</v>
      </c>
      <c r="P445" s="78">
        <v>45444</v>
      </c>
      <c r="Q445" s="74" t="s">
        <v>292</v>
      </c>
      <c r="R445" s="74" t="s">
        <v>293</v>
      </c>
      <c r="S445" s="74"/>
      <c r="T445" s="74"/>
      <c r="U445" s="74"/>
    </row>
    <row r="446" spans="1:21" x14ac:dyDescent="0.25">
      <c r="A446" s="73" t="s">
        <v>1382</v>
      </c>
      <c r="B446" s="73" t="s">
        <v>1381</v>
      </c>
      <c r="C446" s="73" t="s">
        <v>285</v>
      </c>
      <c r="D446" s="73" t="s">
        <v>286</v>
      </c>
      <c r="E446" s="74">
        <v>28</v>
      </c>
      <c r="F446" s="73" t="s">
        <v>302</v>
      </c>
      <c r="G446" s="74">
        <v>300</v>
      </c>
      <c r="H446" s="73" t="s">
        <v>681</v>
      </c>
      <c r="I446" s="74">
        <v>20</v>
      </c>
      <c r="J446" s="75">
        <v>2089.7600000000002</v>
      </c>
      <c r="K446" s="75">
        <f t="shared" si="6"/>
        <v>41795.200000000004</v>
      </c>
      <c r="L446" s="76" t="s">
        <v>298</v>
      </c>
      <c r="M446" s="73" t="s">
        <v>290</v>
      </c>
      <c r="N446" s="76" t="s">
        <v>299</v>
      </c>
      <c r="O446" s="77" t="s">
        <v>299</v>
      </c>
      <c r="P446" s="78">
        <v>45444</v>
      </c>
      <c r="Q446" s="74" t="s">
        <v>292</v>
      </c>
      <c r="R446" s="74" t="s">
        <v>293</v>
      </c>
      <c r="S446" s="74"/>
      <c r="T446" s="74"/>
      <c r="U446" s="74"/>
    </row>
    <row r="447" spans="1:21" x14ac:dyDescent="0.25">
      <c r="A447" s="73" t="s">
        <v>1383</v>
      </c>
      <c r="B447" s="73" t="s">
        <v>1384</v>
      </c>
      <c r="C447" s="73" t="s">
        <v>285</v>
      </c>
      <c r="D447" s="73" t="s">
        <v>286</v>
      </c>
      <c r="E447" s="74">
        <v>28</v>
      </c>
      <c r="F447" s="73" t="s">
        <v>302</v>
      </c>
      <c r="G447" s="74">
        <v>300</v>
      </c>
      <c r="H447" s="73" t="s">
        <v>288</v>
      </c>
      <c r="I447" s="74">
        <v>5</v>
      </c>
      <c r="J447" s="75">
        <v>2428.77</v>
      </c>
      <c r="K447" s="75">
        <f t="shared" si="6"/>
        <v>12143.85</v>
      </c>
      <c r="L447" s="76" t="s">
        <v>298</v>
      </c>
      <c r="M447" s="73" t="s">
        <v>290</v>
      </c>
      <c r="N447" s="76" t="s">
        <v>299</v>
      </c>
      <c r="O447" s="77" t="s">
        <v>299</v>
      </c>
      <c r="P447" s="78">
        <v>45444</v>
      </c>
      <c r="Q447" s="74" t="s">
        <v>292</v>
      </c>
      <c r="R447" s="74" t="s">
        <v>293</v>
      </c>
      <c r="S447" s="74"/>
      <c r="T447" s="74"/>
      <c r="U447" s="74"/>
    </row>
    <row r="448" spans="1:21" x14ac:dyDescent="0.25">
      <c r="A448" s="73" t="s">
        <v>1385</v>
      </c>
      <c r="B448" s="73" t="s">
        <v>1384</v>
      </c>
      <c r="C448" s="73" t="s">
        <v>285</v>
      </c>
      <c r="D448" s="73" t="s">
        <v>286</v>
      </c>
      <c r="E448" s="74">
        <v>28</v>
      </c>
      <c r="F448" s="73" t="s">
        <v>302</v>
      </c>
      <c r="G448" s="74">
        <v>150</v>
      </c>
      <c r="H448" s="73" t="s">
        <v>288</v>
      </c>
      <c r="I448" s="74">
        <v>9</v>
      </c>
      <c r="J448" s="75">
        <v>1709.08</v>
      </c>
      <c r="K448" s="75">
        <f t="shared" si="6"/>
        <v>15381.72</v>
      </c>
      <c r="L448" s="76" t="s">
        <v>298</v>
      </c>
      <c r="M448" s="73" t="s">
        <v>290</v>
      </c>
      <c r="N448" s="76" t="s">
        <v>299</v>
      </c>
      <c r="O448" s="77" t="s">
        <v>299</v>
      </c>
      <c r="P448" s="78">
        <v>45444</v>
      </c>
      <c r="Q448" s="74" t="s">
        <v>292</v>
      </c>
      <c r="R448" s="74" t="s">
        <v>293</v>
      </c>
      <c r="S448" s="74"/>
      <c r="T448" s="74"/>
      <c r="U448" s="74"/>
    </row>
    <row r="449" spans="1:21" x14ac:dyDescent="0.25">
      <c r="A449" s="73" t="s">
        <v>1386</v>
      </c>
      <c r="B449" s="73" t="s">
        <v>1387</v>
      </c>
      <c r="C449" s="73" t="s">
        <v>285</v>
      </c>
      <c r="D449" s="73" t="s">
        <v>286</v>
      </c>
      <c r="E449" s="74">
        <v>28</v>
      </c>
      <c r="F449" s="73" t="s">
        <v>287</v>
      </c>
      <c r="G449" s="74">
        <v>150</v>
      </c>
      <c r="H449" s="73" t="s">
        <v>681</v>
      </c>
      <c r="I449" s="74">
        <v>26</v>
      </c>
      <c r="J449" s="75">
        <v>176.1</v>
      </c>
      <c r="K449" s="75">
        <f t="shared" si="6"/>
        <v>4578.5999999999995</v>
      </c>
      <c r="L449" s="76" t="s">
        <v>298</v>
      </c>
      <c r="M449" s="73" t="s">
        <v>290</v>
      </c>
      <c r="N449" s="76" t="s">
        <v>299</v>
      </c>
      <c r="O449" s="77" t="s">
        <v>299</v>
      </c>
      <c r="P449" s="78">
        <v>45444</v>
      </c>
      <c r="Q449" s="74" t="s">
        <v>292</v>
      </c>
      <c r="R449" s="74" t="s">
        <v>293</v>
      </c>
      <c r="S449" s="74"/>
      <c r="T449" s="74"/>
      <c r="U449" s="74"/>
    </row>
    <row r="450" spans="1:21" x14ac:dyDescent="0.25">
      <c r="A450" s="73" t="s">
        <v>1388</v>
      </c>
      <c r="B450" s="73" t="s">
        <v>1389</v>
      </c>
      <c r="C450" s="73" t="s">
        <v>285</v>
      </c>
      <c r="D450" s="73" t="s">
        <v>286</v>
      </c>
      <c r="E450" s="74">
        <v>28</v>
      </c>
      <c r="F450" s="73" t="s">
        <v>287</v>
      </c>
      <c r="G450" s="74">
        <v>300</v>
      </c>
      <c r="H450" s="73" t="s">
        <v>288</v>
      </c>
      <c r="I450" s="74">
        <v>10</v>
      </c>
      <c r="J450" s="75">
        <v>175.15</v>
      </c>
      <c r="K450" s="75">
        <f t="shared" si="6"/>
        <v>1751.5</v>
      </c>
      <c r="L450" s="76" t="s">
        <v>298</v>
      </c>
      <c r="M450" s="73" t="s">
        <v>290</v>
      </c>
      <c r="N450" s="76" t="s">
        <v>299</v>
      </c>
      <c r="O450" s="77" t="s">
        <v>299</v>
      </c>
      <c r="P450" s="78">
        <v>45444</v>
      </c>
      <c r="Q450" s="74" t="s">
        <v>292</v>
      </c>
      <c r="R450" s="74" t="s">
        <v>293</v>
      </c>
      <c r="S450" s="74"/>
      <c r="T450" s="74"/>
      <c r="U450" s="74"/>
    </row>
    <row r="451" spans="1:21" x14ac:dyDescent="0.25">
      <c r="A451" s="73" t="s">
        <v>1390</v>
      </c>
      <c r="B451" s="73" t="s">
        <v>1389</v>
      </c>
      <c r="C451" s="73" t="s">
        <v>285</v>
      </c>
      <c r="D451" s="73" t="s">
        <v>286</v>
      </c>
      <c r="E451" s="74">
        <v>28</v>
      </c>
      <c r="F451" s="73" t="s">
        <v>287</v>
      </c>
      <c r="G451" s="74">
        <v>150</v>
      </c>
      <c r="H451" s="73" t="s">
        <v>288</v>
      </c>
      <c r="I451" s="74">
        <v>15</v>
      </c>
      <c r="J451" s="75">
        <v>91.21</v>
      </c>
      <c r="K451" s="75">
        <f t="shared" si="6"/>
        <v>1368.1499999999999</v>
      </c>
      <c r="L451" s="76" t="s">
        <v>298</v>
      </c>
      <c r="M451" s="73" t="s">
        <v>290</v>
      </c>
      <c r="N451" s="76" t="s">
        <v>299</v>
      </c>
      <c r="O451" s="77" t="s">
        <v>299</v>
      </c>
      <c r="P451" s="78">
        <v>45444</v>
      </c>
      <c r="Q451" s="74" t="s">
        <v>292</v>
      </c>
      <c r="R451" s="74" t="s">
        <v>293</v>
      </c>
      <c r="S451" s="74"/>
      <c r="T451" s="74"/>
      <c r="U451" s="74"/>
    </row>
    <row r="452" spans="1:21" x14ac:dyDescent="0.25">
      <c r="A452" s="73" t="s">
        <v>1391</v>
      </c>
      <c r="B452" s="73" t="s">
        <v>1392</v>
      </c>
      <c r="C452" s="73" t="s">
        <v>285</v>
      </c>
      <c r="D452" s="73" t="s">
        <v>286</v>
      </c>
      <c r="E452" s="74">
        <v>28</v>
      </c>
      <c r="F452" s="73" t="s">
        <v>287</v>
      </c>
      <c r="G452" s="74">
        <v>150</v>
      </c>
      <c r="H452" s="73" t="s">
        <v>288</v>
      </c>
      <c r="I452" s="74">
        <v>3</v>
      </c>
      <c r="J452" s="75">
        <v>150.69999999999999</v>
      </c>
      <c r="K452" s="75">
        <f t="shared" ref="K452:K515" si="7">I452*J452</f>
        <v>452.09999999999997</v>
      </c>
      <c r="L452" s="76" t="s">
        <v>298</v>
      </c>
      <c r="M452" s="73" t="s">
        <v>290</v>
      </c>
      <c r="N452" s="76" t="s">
        <v>299</v>
      </c>
      <c r="O452" s="77" t="s">
        <v>299</v>
      </c>
      <c r="P452" s="78">
        <v>45444</v>
      </c>
      <c r="Q452" s="74" t="s">
        <v>292</v>
      </c>
      <c r="R452" s="74" t="s">
        <v>293</v>
      </c>
      <c r="S452" s="74"/>
      <c r="T452" s="74"/>
      <c r="U452" s="74"/>
    </row>
    <row r="453" spans="1:21" x14ac:dyDescent="0.25">
      <c r="A453" s="73" t="s">
        <v>1393</v>
      </c>
      <c r="B453" s="73" t="s">
        <v>1394</v>
      </c>
      <c r="C453" s="73" t="s">
        <v>285</v>
      </c>
      <c r="D453" s="73" t="s">
        <v>1395</v>
      </c>
      <c r="E453" s="74">
        <v>1</v>
      </c>
      <c r="F453" s="73" t="s">
        <v>1396</v>
      </c>
      <c r="G453" s="74">
        <v>600</v>
      </c>
      <c r="H453" s="73" t="s">
        <v>288</v>
      </c>
      <c r="I453" s="74">
        <v>3</v>
      </c>
      <c r="J453" s="75">
        <v>412.9</v>
      </c>
      <c r="K453" s="75">
        <f t="shared" si="7"/>
        <v>1238.6999999999998</v>
      </c>
      <c r="L453" s="76" t="s">
        <v>298</v>
      </c>
      <c r="M453" s="73" t="s">
        <v>290</v>
      </c>
      <c r="N453" s="76" t="s">
        <v>299</v>
      </c>
      <c r="O453" s="77" t="s">
        <v>299</v>
      </c>
      <c r="P453" s="78">
        <v>45444</v>
      </c>
      <c r="Q453" s="74" t="s">
        <v>292</v>
      </c>
      <c r="R453" s="74" t="s">
        <v>293</v>
      </c>
      <c r="S453" s="74"/>
      <c r="T453" s="74"/>
      <c r="U453" s="74"/>
    </row>
    <row r="454" spans="1:21" x14ac:dyDescent="0.25">
      <c r="A454" s="73" t="s">
        <v>1397</v>
      </c>
      <c r="B454" s="73" t="s">
        <v>1398</v>
      </c>
      <c r="C454" s="73" t="s">
        <v>285</v>
      </c>
      <c r="D454" s="73" t="s">
        <v>286</v>
      </c>
      <c r="E454" s="74">
        <v>60</v>
      </c>
      <c r="F454" s="73" t="s">
        <v>302</v>
      </c>
      <c r="G454" s="74">
        <v>400</v>
      </c>
      <c r="H454" s="73" t="s">
        <v>288</v>
      </c>
      <c r="I454" s="74">
        <v>60</v>
      </c>
      <c r="J454" s="75">
        <v>465.41</v>
      </c>
      <c r="K454" s="75">
        <f t="shared" si="7"/>
        <v>27924.600000000002</v>
      </c>
      <c r="L454" s="76" t="s">
        <v>298</v>
      </c>
      <c r="M454" s="73" t="s">
        <v>290</v>
      </c>
      <c r="N454" s="76" t="s">
        <v>299</v>
      </c>
      <c r="O454" s="77" t="s">
        <v>299</v>
      </c>
      <c r="P454" s="78">
        <v>45444</v>
      </c>
      <c r="Q454" s="74" t="s">
        <v>292</v>
      </c>
      <c r="R454" s="74" t="s">
        <v>293</v>
      </c>
      <c r="S454" s="74"/>
      <c r="T454" s="74"/>
      <c r="U454" s="74"/>
    </row>
    <row r="455" spans="1:21" x14ac:dyDescent="0.25">
      <c r="A455" s="73" t="s">
        <v>1399</v>
      </c>
      <c r="B455" s="73" t="s">
        <v>1400</v>
      </c>
      <c r="C455" s="73" t="s">
        <v>285</v>
      </c>
      <c r="D455" s="73" t="s">
        <v>286</v>
      </c>
      <c r="E455" s="74">
        <v>20</v>
      </c>
      <c r="F455" s="73" t="s">
        <v>302</v>
      </c>
      <c r="G455" s="74">
        <v>5</v>
      </c>
      <c r="H455" s="73" t="s">
        <v>288</v>
      </c>
      <c r="I455" s="74">
        <v>3</v>
      </c>
      <c r="J455" s="75">
        <v>62.03</v>
      </c>
      <c r="K455" s="75">
        <f t="shared" si="7"/>
        <v>186.09</v>
      </c>
      <c r="L455" s="76" t="s">
        <v>298</v>
      </c>
      <c r="M455" s="73" t="s">
        <v>290</v>
      </c>
      <c r="N455" s="76" t="s">
        <v>299</v>
      </c>
      <c r="O455" s="77" t="s">
        <v>299</v>
      </c>
      <c r="P455" s="78">
        <v>45444</v>
      </c>
      <c r="Q455" s="74" t="s">
        <v>292</v>
      </c>
      <c r="R455" s="74" t="s">
        <v>293</v>
      </c>
      <c r="S455" s="74"/>
      <c r="T455" s="74"/>
      <c r="U455" s="74"/>
    </row>
    <row r="456" spans="1:21" x14ac:dyDescent="0.25">
      <c r="A456" s="73" t="s">
        <v>1401</v>
      </c>
      <c r="B456" s="73" t="s">
        <v>1402</v>
      </c>
      <c r="C456" s="73" t="s">
        <v>285</v>
      </c>
      <c r="D456" s="73" t="s">
        <v>296</v>
      </c>
      <c r="E456" s="74">
        <v>20</v>
      </c>
      <c r="F456" s="73" t="s">
        <v>297</v>
      </c>
      <c r="G456" s="74">
        <v>10</v>
      </c>
      <c r="H456" s="73" t="s">
        <v>288</v>
      </c>
      <c r="I456" s="74">
        <v>5</v>
      </c>
      <c r="J456" s="75">
        <v>10.41</v>
      </c>
      <c r="K456" s="75">
        <f t="shared" si="7"/>
        <v>52.05</v>
      </c>
      <c r="L456" s="76" t="s">
        <v>298</v>
      </c>
      <c r="M456" s="73" t="s">
        <v>290</v>
      </c>
      <c r="N456" s="76" t="s">
        <v>299</v>
      </c>
      <c r="O456" s="77" t="s">
        <v>299</v>
      </c>
      <c r="P456" s="78">
        <v>45444</v>
      </c>
      <c r="Q456" s="74" t="s">
        <v>292</v>
      </c>
      <c r="R456" s="74" t="s">
        <v>293</v>
      </c>
      <c r="S456" s="74"/>
      <c r="T456" s="74"/>
      <c r="U456" s="74"/>
    </row>
    <row r="457" spans="1:21" x14ac:dyDescent="0.25">
      <c r="A457" s="73" t="s">
        <v>1403</v>
      </c>
      <c r="B457" s="73" t="s">
        <v>1404</v>
      </c>
      <c r="C457" s="73" t="s">
        <v>285</v>
      </c>
      <c r="D457" s="73" t="s">
        <v>296</v>
      </c>
      <c r="E457" s="74">
        <v>40</v>
      </c>
      <c r="F457" s="73" t="s">
        <v>297</v>
      </c>
      <c r="G457" s="74">
        <v>20</v>
      </c>
      <c r="H457" s="73" t="s">
        <v>288</v>
      </c>
      <c r="I457" s="74">
        <v>1</v>
      </c>
      <c r="J457" s="75">
        <v>496.73</v>
      </c>
      <c r="K457" s="75">
        <f t="shared" si="7"/>
        <v>496.73</v>
      </c>
      <c r="L457" s="76" t="s">
        <v>298</v>
      </c>
      <c r="M457" s="73" t="s">
        <v>290</v>
      </c>
      <c r="N457" s="76" t="s">
        <v>299</v>
      </c>
      <c r="O457" s="77" t="s">
        <v>299</v>
      </c>
      <c r="P457" s="78">
        <v>45444</v>
      </c>
      <c r="Q457" s="74" t="s">
        <v>292</v>
      </c>
      <c r="R457" s="74" t="s">
        <v>293</v>
      </c>
      <c r="S457" s="74"/>
      <c r="T457" s="74"/>
      <c r="U457" s="74"/>
    </row>
    <row r="458" spans="1:21" x14ac:dyDescent="0.25">
      <c r="A458" s="73" t="s">
        <v>1405</v>
      </c>
      <c r="B458" s="73" t="s">
        <v>1406</v>
      </c>
      <c r="C458" s="73" t="s">
        <v>285</v>
      </c>
      <c r="D458" s="73" t="s">
        <v>296</v>
      </c>
      <c r="E458" s="74">
        <v>30</v>
      </c>
      <c r="F458" s="73" t="s">
        <v>297</v>
      </c>
      <c r="G458" s="74">
        <v>20</v>
      </c>
      <c r="H458" s="73" t="s">
        <v>288</v>
      </c>
      <c r="I458" s="74">
        <v>31</v>
      </c>
      <c r="J458" s="75">
        <v>875.9</v>
      </c>
      <c r="K458" s="75">
        <f t="shared" si="7"/>
        <v>27152.899999999998</v>
      </c>
      <c r="L458" s="76" t="s">
        <v>298</v>
      </c>
      <c r="M458" s="73" t="s">
        <v>290</v>
      </c>
      <c r="N458" s="76" t="s">
        <v>299</v>
      </c>
      <c r="O458" s="77" t="s">
        <v>299</v>
      </c>
      <c r="P458" s="78">
        <v>45444</v>
      </c>
      <c r="Q458" s="74" t="s">
        <v>292</v>
      </c>
      <c r="R458" s="74" t="s">
        <v>293</v>
      </c>
      <c r="S458" s="74"/>
      <c r="T458" s="74"/>
      <c r="U458" s="74"/>
    </row>
    <row r="459" spans="1:21" x14ac:dyDescent="0.25">
      <c r="A459" s="73" t="s">
        <v>1407</v>
      </c>
      <c r="B459" s="73" t="s">
        <v>1408</v>
      </c>
      <c r="C459" s="73" t="s">
        <v>285</v>
      </c>
      <c r="D459" s="73" t="s">
        <v>296</v>
      </c>
      <c r="E459" s="74">
        <v>15</v>
      </c>
      <c r="F459" s="73" t="s">
        <v>297</v>
      </c>
      <c r="G459" s="74">
        <v>100</v>
      </c>
      <c r="H459" s="73" t="s">
        <v>288</v>
      </c>
      <c r="I459" s="74">
        <v>55</v>
      </c>
      <c r="J459" s="75">
        <v>57.01</v>
      </c>
      <c r="K459" s="75">
        <f t="shared" si="7"/>
        <v>3135.5499999999997</v>
      </c>
      <c r="L459" s="76" t="s">
        <v>298</v>
      </c>
      <c r="M459" s="73" t="s">
        <v>290</v>
      </c>
      <c r="N459" s="76" t="s">
        <v>299</v>
      </c>
      <c r="O459" s="77" t="s">
        <v>299</v>
      </c>
      <c r="P459" s="78">
        <v>45444</v>
      </c>
      <c r="Q459" s="74" t="s">
        <v>292</v>
      </c>
      <c r="R459" s="74" t="s">
        <v>293</v>
      </c>
      <c r="S459" s="74"/>
      <c r="T459" s="74"/>
      <c r="U459" s="74"/>
    </row>
    <row r="460" spans="1:21" x14ac:dyDescent="0.25">
      <c r="A460" s="73" t="s">
        <v>1409</v>
      </c>
      <c r="B460" s="73" t="s">
        <v>1410</v>
      </c>
      <c r="C460" s="73" t="s">
        <v>285</v>
      </c>
      <c r="D460" s="73" t="s">
        <v>296</v>
      </c>
      <c r="E460" s="74">
        <v>12</v>
      </c>
      <c r="F460" s="73" t="s">
        <v>297</v>
      </c>
      <c r="G460" s="74">
        <v>33</v>
      </c>
      <c r="H460" s="73" t="s">
        <v>1411</v>
      </c>
      <c r="I460" s="74">
        <v>5</v>
      </c>
      <c r="J460" s="75">
        <v>420.68</v>
      </c>
      <c r="K460" s="75">
        <f t="shared" si="7"/>
        <v>2103.4</v>
      </c>
      <c r="L460" s="76" t="s">
        <v>298</v>
      </c>
      <c r="M460" s="73" t="s">
        <v>290</v>
      </c>
      <c r="N460" s="76" t="s">
        <v>299</v>
      </c>
      <c r="O460" s="77" t="s">
        <v>299</v>
      </c>
      <c r="P460" s="78">
        <v>45444</v>
      </c>
      <c r="Q460" s="74" t="s">
        <v>292</v>
      </c>
      <c r="R460" s="74" t="s">
        <v>293</v>
      </c>
      <c r="S460" s="74"/>
      <c r="T460" s="74"/>
      <c r="U460" s="74"/>
    </row>
    <row r="461" spans="1:21" x14ac:dyDescent="0.25">
      <c r="A461" s="73" t="s">
        <v>1412</v>
      </c>
      <c r="B461" s="73" t="s">
        <v>1413</v>
      </c>
      <c r="C461" s="73" t="s">
        <v>285</v>
      </c>
      <c r="D461" s="73" t="s">
        <v>286</v>
      </c>
      <c r="E461" s="74">
        <v>2</v>
      </c>
      <c r="F461" s="73" t="s">
        <v>302</v>
      </c>
      <c r="G461" s="74">
        <v>6</v>
      </c>
      <c r="H461" s="73" t="s">
        <v>288</v>
      </c>
      <c r="I461" s="74">
        <v>2</v>
      </c>
      <c r="J461" s="75">
        <v>135.22999999999999</v>
      </c>
      <c r="K461" s="75">
        <f t="shared" si="7"/>
        <v>270.45999999999998</v>
      </c>
      <c r="L461" s="76" t="s">
        <v>298</v>
      </c>
      <c r="M461" s="73" t="s">
        <v>290</v>
      </c>
      <c r="N461" s="76" t="s">
        <v>299</v>
      </c>
      <c r="O461" s="77" t="s">
        <v>299</v>
      </c>
      <c r="P461" s="78">
        <v>45444</v>
      </c>
      <c r="Q461" s="74" t="s">
        <v>292</v>
      </c>
      <c r="R461" s="74" t="s">
        <v>293</v>
      </c>
      <c r="S461" s="74"/>
      <c r="T461" s="74"/>
      <c r="U461" s="74"/>
    </row>
    <row r="462" spans="1:21" x14ac:dyDescent="0.25">
      <c r="A462" s="73" t="s">
        <v>1414</v>
      </c>
      <c r="B462" s="73" t="s">
        <v>1413</v>
      </c>
      <c r="C462" s="73" t="s">
        <v>285</v>
      </c>
      <c r="D462" s="73" t="s">
        <v>286</v>
      </c>
      <c r="E462" s="74">
        <v>4</v>
      </c>
      <c r="F462" s="73" t="s">
        <v>302</v>
      </c>
      <c r="G462" s="74">
        <v>6</v>
      </c>
      <c r="H462" s="73" t="s">
        <v>288</v>
      </c>
      <c r="I462" s="74">
        <v>2</v>
      </c>
      <c r="J462" s="75">
        <v>79.260000000000005</v>
      </c>
      <c r="K462" s="75">
        <f t="shared" si="7"/>
        <v>158.52000000000001</v>
      </c>
      <c r="L462" s="76" t="s">
        <v>298</v>
      </c>
      <c r="M462" s="73" t="s">
        <v>290</v>
      </c>
      <c r="N462" s="76" t="s">
        <v>299</v>
      </c>
      <c r="O462" s="77" t="s">
        <v>299</v>
      </c>
      <c r="P462" s="78">
        <v>45444</v>
      </c>
      <c r="Q462" s="74" t="s">
        <v>292</v>
      </c>
      <c r="R462" s="74" t="s">
        <v>293</v>
      </c>
      <c r="S462" s="74"/>
      <c r="T462" s="74"/>
      <c r="U462" s="74"/>
    </row>
    <row r="463" spans="1:21" x14ac:dyDescent="0.25">
      <c r="A463" s="73" t="s">
        <v>1415</v>
      </c>
      <c r="B463" s="73" t="s">
        <v>1416</v>
      </c>
      <c r="C463" s="73" t="s">
        <v>285</v>
      </c>
      <c r="D463" s="73" t="s">
        <v>1417</v>
      </c>
      <c r="E463" s="74">
        <v>78</v>
      </c>
      <c r="F463" s="73" t="s">
        <v>343</v>
      </c>
      <c r="G463" s="74">
        <v>2</v>
      </c>
      <c r="H463" s="73" t="s">
        <v>795</v>
      </c>
      <c r="I463" s="74">
        <v>7</v>
      </c>
      <c r="J463" s="75">
        <v>1012.27</v>
      </c>
      <c r="K463" s="75">
        <f t="shared" si="7"/>
        <v>7085.8899999999994</v>
      </c>
      <c r="L463" s="76" t="s">
        <v>298</v>
      </c>
      <c r="M463" s="73" t="s">
        <v>290</v>
      </c>
      <c r="N463" s="76" t="s">
        <v>299</v>
      </c>
      <c r="O463" s="77" t="s">
        <v>299</v>
      </c>
      <c r="P463" s="78">
        <v>45444</v>
      </c>
      <c r="Q463" s="74" t="s">
        <v>292</v>
      </c>
      <c r="R463" s="74" t="s">
        <v>293</v>
      </c>
      <c r="S463" s="74"/>
      <c r="T463" s="74"/>
      <c r="U463" s="74"/>
    </row>
    <row r="464" spans="1:21" x14ac:dyDescent="0.25">
      <c r="A464" s="73" t="s">
        <v>1418</v>
      </c>
      <c r="B464" s="73" t="s">
        <v>1419</v>
      </c>
      <c r="C464" s="73" t="s">
        <v>285</v>
      </c>
      <c r="D464" s="73" t="s">
        <v>830</v>
      </c>
      <c r="E464" s="74">
        <v>78</v>
      </c>
      <c r="F464" s="73" t="s">
        <v>343</v>
      </c>
      <c r="G464" s="74">
        <v>2</v>
      </c>
      <c r="H464" s="73" t="s">
        <v>795</v>
      </c>
      <c r="I464" s="74">
        <v>4</v>
      </c>
      <c r="J464" s="75">
        <v>959.47</v>
      </c>
      <c r="K464" s="75">
        <f t="shared" si="7"/>
        <v>3837.88</v>
      </c>
      <c r="L464" s="76" t="s">
        <v>298</v>
      </c>
      <c r="M464" s="73" t="s">
        <v>290</v>
      </c>
      <c r="N464" s="76" t="s">
        <v>299</v>
      </c>
      <c r="O464" s="77" t="s">
        <v>299</v>
      </c>
      <c r="P464" s="78">
        <v>45444</v>
      </c>
      <c r="Q464" s="74" t="s">
        <v>292</v>
      </c>
      <c r="R464" s="74" t="s">
        <v>293</v>
      </c>
      <c r="S464" s="74"/>
      <c r="T464" s="74"/>
      <c r="U464" s="74"/>
    </row>
    <row r="465" spans="1:21" x14ac:dyDescent="0.25">
      <c r="A465" s="73" t="s">
        <v>1420</v>
      </c>
      <c r="B465" s="73" t="s">
        <v>1421</v>
      </c>
      <c r="C465" s="73" t="s">
        <v>285</v>
      </c>
      <c r="D465" s="73" t="s">
        <v>317</v>
      </c>
      <c r="E465" s="74">
        <v>90</v>
      </c>
      <c r="F465" s="73" t="s">
        <v>318</v>
      </c>
      <c r="G465" s="74">
        <v>800</v>
      </c>
      <c r="H465" s="73" t="s">
        <v>460</v>
      </c>
      <c r="I465" s="74">
        <v>1</v>
      </c>
      <c r="J465" s="75">
        <v>423.3</v>
      </c>
      <c r="K465" s="75">
        <f t="shared" si="7"/>
        <v>423.3</v>
      </c>
      <c r="L465" s="76" t="s">
        <v>298</v>
      </c>
      <c r="M465" s="73" t="s">
        <v>290</v>
      </c>
      <c r="N465" s="76" t="s">
        <v>299</v>
      </c>
      <c r="O465" s="77" t="s">
        <v>299</v>
      </c>
      <c r="P465" s="78">
        <v>45444</v>
      </c>
      <c r="Q465" s="74" t="s">
        <v>292</v>
      </c>
      <c r="R465" s="74" t="s">
        <v>293</v>
      </c>
      <c r="S465" s="74"/>
      <c r="T465" s="74"/>
      <c r="U465" s="74"/>
    </row>
    <row r="466" spans="1:21" x14ac:dyDescent="0.25">
      <c r="A466" s="73" t="s">
        <v>1422</v>
      </c>
      <c r="B466" s="73" t="s">
        <v>1423</v>
      </c>
      <c r="C466" s="73" t="s">
        <v>285</v>
      </c>
      <c r="D466" s="73" t="s">
        <v>317</v>
      </c>
      <c r="E466" s="74">
        <v>100</v>
      </c>
      <c r="F466" s="73" t="s">
        <v>318</v>
      </c>
      <c r="G466" s="74">
        <v>30</v>
      </c>
      <c r="H466" s="73" t="s">
        <v>1063</v>
      </c>
      <c r="I466" s="74">
        <v>6</v>
      </c>
      <c r="J466" s="75">
        <v>34.200000000000003</v>
      </c>
      <c r="K466" s="75">
        <f t="shared" si="7"/>
        <v>205.20000000000002</v>
      </c>
      <c r="L466" s="76" t="s">
        <v>298</v>
      </c>
      <c r="M466" s="73" t="s">
        <v>290</v>
      </c>
      <c r="N466" s="76" t="s">
        <v>299</v>
      </c>
      <c r="O466" s="77" t="s">
        <v>299</v>
      </c>
      <c r="P466" s="78">
        <v>45444</v>
      </c>
      <c r="Q466" s="74" t="s">
        <v>292</v>
      </c>
      <c r="R466" s="74" t="s">
        <v>293</v>
      </c>
      <c r="S466" s="74"/>
      <c r="T466" s="74"/>
      <c r="U466" s="74"/>
    </row>
    <row r="467" spans="1:21" x14ac:dyDescent="0.25">
      <c r="A467" s="73" t="s">
        <v>1424</v>
      </c>
      <c r="B467" s="73" t="s">
        <v>1425</v>
      </c>
      <c r="C467" s="73" t="s">
        <v>285</v>
      </c>
      <c r="D467" s="73" t="s">
        <v>317</v>
      </c>
      <c r="E467" s="74">
        <v>100</v>
      </c>
      <c r="F467" s="73" t="s">
        <v>1426</v>
      </c>
      <c r="G467" s="74">
        <v>30</v>
      </c>
      <c r="H467" s="73" t="s">
        <v>343</v>
      </c>
      <c r="I467" s="74">
        <v>67</v>
      </c>
      <c r="J467" s="75">
        <v>21.67</v>
      </c>
      <c r="K467" s="75">
        <f t="shared" si="7"/>
        <v>1451.89</v>
      </c>
      <c r="L467" s="76" t="s">
        <v>298</v>
      </c>
      <c r="M467" s="73" t="s">
        <v>290</v>
      </c>
      <c r="N467" s="76" t="s">
        <v>299</v>
      </c>
      <c r="O467" s="77" t="s">
        <v>299</v>
      </c>
      <c r="P467" s="78">
        <v>45444</v>
      </c>
      <c r="Q467" s="74" t="s">
        <v>292</v>
      </c>
      <c r="R467" s="74" t="s">
        <v>293</v>
      </c>
      <c r="S467" s="74"/>
      <c r="T467" s="74"/>
      <c r="U467" s="74"/>
    </row>
    <row r="468" spans="1:21" x14ac:dyDescent="0.25">
      <c r="A468" s="73" t="s">
        <v>1427</v>
      </c>
      <c r="B468" s="73" t="s">
        <v>1428</v>
      </c>
      <c r="C468" s="73" t="s">
        <v>285</v>
      </c>
      <c r="D468" s="73" t="s">
        <v>296</v>
      </c>
      <c r="E468" s="74">
        <v>15</v>
      </c>
      <c r="F468" s="73" t="s">
        <v>297</v>
      </c>
      <c r="G468" s="74">
        <v>100</v>
      </c>
      <c r="H468" s="73" t="s">
        <v>288</v>
      </c>
      <c r="I468" s="74">
        <v>51</v>
      </c>
      <c r="J468" s="75">
        <v>53.7</v>
      </c>
      <c r="K468" s="75">
        <f t="shared" si="7"/>
        <v>2738.7000000000003</v>
      </c>
      <c r="L468" s="76" t="s">
        <v>298</v>
      </c>
      <c r="M468" s="73" t="s">
        <v>290</v>
      </c>
      <c r="N468" s="76" t="s">
        <v>299</v>
      </c>
      <c r="O468" s="77" t="s">
        <v>299</v>
      </c>
      <c r="P468" s="78">
        <v>45444</v>
      </c>
      <c r="Q468" s="74" t="s">
        <v>292</v>
      </c>
      <c r="R468" s="74" t="s">
        <v>293</v>
      </c>
      <c r="S468" s="74"/>
      <c r="T468" s="74"/>
      <c r="U468" s="74"/>
    </row>
    <row r="469" spans="1:21" x14ac:dyDescent="0.25">
      <c r="A469" s="73" t="s">
        <v>1429</v>
      </c>
      <c r="B469" s="73" t="s">
        <v>1430</v>
      </c>
      <c r="C469" s="73" t="s">
        <v>285</v>
      </c>
      <c r="D469" s="73" t="s">
        <v>830</v>
      </c>
      <c r="E469" s="74">
        <v>100</v>
      </c>
      <c r="F469" s="73" t="s">
        <v>318</v>
      </c>
      <c r="G469" s="74">
        <v>50</v>
      </c>
      <c r="H469" s="73" t="s">
        <v>1063</v>
      </c>
      <c r="I469" s="74">
        <v>121</v>
      </c>
      <c r="J469" s="75">
        <v>112.35</v>
      </c>
      <c r="K469" s="75">
        <f t="shared" si="7"/>
        <v>13594.349999999999</v>
      </c>
      <c r="L469" s="76" t="s">
        <v>298</v>
      </c>
      <c r="M469" s="73" t="s">
        <v>290</v>
      </c>
      <c r="N469" s="76" t="s">
        <v>299</v>
      </c>
      <c r="O469" s="77" t="s">
        <v>299</v>
      </c>
      <c r="P469" s="78">
        <v>45444</v>
      </c>
      <c r="Q469" s="74" t="s">
        <v>292</v>
      </c>
      <c r="R469" s="74" t="s">
        <v>293</v>
      </c>
      <c r="S469" s="74"/>
      <c r="T469" s="74"/>
      <c r="U469" s="74"/>
    </row>
    <row r="470" spans="1:21" x14ac:dyDescent="0.25">
      <c r="A470" s="73" t="s">
        <v>1431</v>
      </c>
      <c r="B470" s="73" t="s">
        <v>1432</v>
      </c>
      <c r="C470" s="73" t="s">
        <v>285</v>
      </c>
      <c r="D470" s="73" t="s">
        <v>286</v>
      </c>
      <c r="E470" s="74">
        <v>20</v>
      </c>
      <c r="F470" s="73" t="s">
        <v>287</v>
      </c>
      <c r="G470" s="74">
        <v>100</v>
      </c>
      <c r="H470" s="73" t="s">
        <v>1433</v>
      </c>
      <c r="I470" s="74">
        <v>130</v>
      </c>
      <c r="J470" s="75">
        <v>436.3</v>
      </c>
      <c r="K470" s="75">
        <f t="shared" si="7"/>
        <v>56719</v>
      </c>
      <c r="L470" s="76" t="s">
        <v>298</v>
      </c>
      <c r="M470" s="73" t="s">
        <v>290</v>
      </c>
      <c r="N470" s="76" t="s">
        <v>299</v>
      </c>
      <c r="O470" s="77" t="s">
        <v>299</v>
      </c>
      <c r="P470" s="78">
        <v>45444</v>
      </c>
      <c r="Q470" s="74" t="s">
        <v>292</v>
      </c>
      <c r="R470" s="74" t="s">
        <v>293</v>
      </c>
      <c r="S470" s="74"/>
      <c r="T470" s="74"/>
      <c r="U470" s="74"/>
    </row>
    <row r="471" spans="1:21" x14ac:dyDescent="0.25">
      <c r="A471" s="73" t="s">
        <v>1434</v>
      </c>
      <c r="B471" s="73" t="s">
        <v>1435</v>
      </c>
      <c r="C471" s="73" t="s">
        <v>285</v>
      </c>
      <c r="D471" s="73" t="s">
        <v>286</v>
      </c>
      <c r="E471" s="74">
        <v>20</v>
      </c>
      <c r="F471" s="73" t="s">
        <v>302</v>
      </c>
      <c r="G471" s="74">
        <v>10</v>
      </c>
      <c r="H471" s="73" t="s">
        <v>1436</v>
      </c>
      <c r="I471" s="74">
        <v>64</v>
      </c>
      <c r="J471" s="75">
        <v>290.31</v>
      </c>
      <c r="K471" s="75">
        <f t="shared" si="7"/>
        <v>18579.84</v>
      </c>
      <c r="L471" s="76" t="s">
        <v>298</v>
      </c>
      <c r="M471" s="73" t="s">
        <v>290</v>
      </c>
      <c r="N471" s="76" t="s">
        <v>299</v>
      </c>
      <c r="O471" s="77" t="s">
        <v>299</v>
      </c>
      <c r="P471" s="78">
        <v>45444</v>
      </c>
      <c r="Q471" s="74" t="s">
        <v>292</v>
      </c>
      <c r="R471" s="74" t="s">
        <v>293</v>
      </c>
      <c r="S471" s="74"/>
      <c r="T471" s="74"/>
      <c r="U471" s="74"/>
    </row>
    <row r="472" spans="1:21" x14ac:dyDescent="0.25">
      <c r="A472" s="73" t="s">
        <v>1437</v>
      </c>
      <c r="B472" s="73" t="s">
        <v>1438</v>
      </c>
      <c r="C472" s="73" t="s">
        <v>285</v>
      </c>
      <c r="D472" s="73" t="s">
        <v>445</v>
      </c>
      <c r="E472" s="74">
        <v>3</v>
      </c>
      <c r="F472" s="73" t="s">
        <v>446</v>
      </c>
      <c r="G472" s="74">
        <v>30</v>
      </c>
      <c r="H472" s="73" t="s">
        <v>288</v>
      </c>
      <c r="I472" s="74">
        <v>22</v>
      </c>
      <c r="J472" s="75">
        <v>17.690000000000001</v>
      </c>
      <c r="K472" s="75">
        <f t="shared" si="7"/>
        <v>389.18</v>
      </c>
      <c r="L472" s="76" t="s">
        <v>298</v>
      </c>
      <c r="M472" s="73" t="s">
        <v>290</v>
      </c>
      <c r="N472" s="76" t="s">
        <v>299</v>
      </c>
      <c r="O472" s="77" t="s">
        <v>299</v>
      </c>
      <c r="P472" s="78">
        <v>45444</v>
      </c>
      <c r="Q472" s="74" t="s">
        <v>292</v>
      </c>
      <c r="R472" s="74" t="s">
        <v>293</v>
      </c>
      <c r="S472" s="74"/>
      <c r="T472" s="74"/>
      <c r="U472" s="74"/>
    </row>
    <row r="473" spans="1:21" x14ac:dyDescent="0.25">
      <c r="A473" s="73" t="s">
        <v>1439</v>
      </c>
      <c r="B473" s="73" t="s">
        <v>1440</v>
      </c>
      <c r="C473" s="73" t="s">
        <v>285</v>
      </c>
      <c r="D473" s="73" t="s">
        <v>286</v>
      </c>
      <c r="E473" s="74">
        <v>10</v>
      </c>
      <c r="F473" s="73" t="s">
        <v>302</v>
      </c>
      <c r="G473" s="74">
        <v>10</v>
      </c>
      <c r="H473" s="73" t="s">
        <v>288</v>
      </c>
      <c r="I473" s="74">
        <v>296</v>
      </c>
      <c r="J473" s="75">
        <v>8.84</v>
      </c>
      <c r="K473" s="75">
        <f t="shared" si="7"/>
        <v>2616.64</v>
      </c>
      <c r="L473" s="76" t="s">
        <v>298</v>
      </c>
      <c r="M473" s="73" t="s">
        <v>290</v>
      </c>
      <c r="N473" s="76" t="s">
        <v>299</v>
      </c>
      <c r="O473" s="77" t="s">
        <v>299</v>
      </c>
      <c r="P473" s="78">
        <v>45444</v>
      </c>
      <c r="Q473" s="74" t="s">
        <v>292</v>
      </c>
      <c r="R473" s="74" t="s">
        <v>293</v>
      </c>
      <c r="S473" s="74"/>
      <c r="T473" s="74"/>
      <c r="U473" s="74"/>
    </row>
    <row r="474" spans="1:21" x14ac:dyDescent="0.25">
      <c r="A474" s="73" t="s">
        <v>1441</v>
      </c>
      <c r="B474" s="73" t="s">
        <v>1442</v>
      </c>
      <c r="C474" s="73" t="s">
        <v>285</v>
      </c>
      <c r="D474" s="73" t="s">
        <v>445</v>
      </c>
      <c r="E474" s="74">
        <v>3</v>
      </c>
      <c r="F474" s="73" t="s">
        <v>598</v>
      </c>
      <c r="G474" s="74">
        <v>10</v>
      </c>
      <c r="H474" s="73" t="s">
        <v>1443</v>
      </c>
      <c r="I474" s="74">
        <v>17</v>
      </c>
      <c r="J474" s="75">
        <v>70.12</v>
      </c>
      <c r="K474" s="75">
        <f t="shared" si="7"/>
        <v>1192.04</v>
      </c>
      <c r="L474" s="76" t="s">
        <v>298</v>
      </c>
      <c r="M474" s="73" t="s">
        <v>290</v>
      </c>
      <c r="N474" s="76" t="s">
        <v>299</v>
      </c>
      <c r="O474" s="77" t="s">
        <v>299</v>
      </c>
      <c r="P474" s="78">
        <v>45444</v>
      </c>
      <c r="Q474" s="74" t="s">
        <v>292</v>
      </c>
      <c r="R474" s="74" t="s">
        <v>293</v>
      </c>
      <c r="S474" s="74"/>
      <c r="T474" s="74"/>
      <c r="U474" s="74"/>
    </row>
    <row r="475" spans="1:21" x14ac:dyDescent="0.25">
      <c r="A475" s="73" t="s">
        <v>1444</v>
      </c>
      <c r="B475" s="73" t="s">
        <v>1445</v>
      </c>
      <c r="C475" s="73" t="s">
        <v>285</v>
      </c>
      <c r="D475" s="73" t="s">
        <v>296</v>
      </c>
      <c r="E475" s="74">
        <v>10</v>
      </c>
      <c r="F475" s="73" t="s">
        <v>297</v>
      </c>
      <c r="G475" s="74">
        <v>10</v>
      </c>
      <c r="H475" s="73" t="s">
        <v>943</v>
      </c>
      <c r="I475" s="74">
        <v>468</v>
      </c>
      <c r="J475" s="75">
        <v>54.47</v>
      </c>
      <c r="K475" s="75">
        <f t="shared" si="7"/>
        <v>25491.96</v>
      </c>
      <c r="L475" s="76" t="s">
        <v>298</v>
      </c>
      <c r="M475" s="73" t="s">
        <v>290</v>
      </c>
      <c r="N475" s="76" t="s">
        <v>299</v>
      </c>
      <c r="O475" s="77" t="s">
        <v>299</v>
      </c>
      <c r="P475" s="78">
        <v>45444</v>
      </c>
      <c r="Q475" s="74" t="s">
        <v>292</v>
      </c>
      <c r="R475" s="74" t="s">
        <v>293</v>
      </c>
      <c r="S475" s="74"/>
      <c r="T475" s="74"/>
      <c r="U475" s="74"/>
    </row>
    <row r="476" spans="1:21" x14ac:dyDescent="0.25">
      <c r="A476" s="73" t="s">
        <v>1446</v>
      </c>
      <c r="B476" s="73" t="s">
        <v>1447</v>
      </c>
      <c r="C476" s="73" t="s">
        <v>285</v>
      </c>
      <c r="D476" s="73" t="s">
        <v>740</v>
      </c>
      <c r="E476" s="74">
        <v>100</v>
      </c>
      <c r="F476" s="73" t="s">
        <v>763</v>
      </c>
      <c r="G476" s="74">
        <v>5</v>
      </c>
      <c r="H476" s="73" t="s">
        <v>385</v>
      </c>
      <c r="I476" s="74">
        <v>2</v>
      </c>
      <c r="J476" s="75">
        <v>510.7</v>
      </c>
      <c r="K476" s="75">
        <f t="shared" si="7"/>
        <v>1021.4</v>
      </c>
      <c r="L476" s="76" t="s">
        <v>298</v>
      </c>
      <c r="M476" s="73" t="s">
        <v>290</v>
      </c>
      <c r="N476" s="76" t="s">
        <v>299</v>
      </c>
      <c r="O476" s="77" t="s">
        <v>299</v>
      </c>
      <c r="P476" s="78">
        <v>45444</v>
      </c>
      <c r="Q476" s="74" t="s">
        <v>292</v>
      </c>
      <c r="R476" s="74" t="s">
        <v>293</v>
      </c>
      <c r="S476" s="74"/>
      <c r="T476" s="74"/>
      <c r="U476" s="74"/>
    </row>
    <row r="477" spans="1:21" x14ac:dyDescent="0.25">
      <c r="A477" s="73" t="s">
        <v>1448</v>
      </c>
      <c r="B477" s="73" t="s">
        <v>1449</v>
      </c>
      <c r="C477" s="73" t="s">
        <v>285</v>
      </c>
      <c r="D477" s="73" t="s">
        <v>1450</v>
      </c>
      <c r="E477" s="74">
        <v>6</v>
      </c>
      <c r="F477" s="73" t="s">
        <v>1450</v>
      </c>
      <c r="G477" s="74">
        <v>30</v>
      </c>
      <c r="H477" s="73" t="s">
        <v>288</v>
      </c>
      <c r="I477" s="74">
        <v>140</v>
      </c>
      <c r="J477" s="75">
        <v>57.75</v>
      </c>
      <c r="K477" s="75">
        <f t="shared" si="7"/>
        <v>8085</v>
      </c>
      <c r="L477" s="76" t="s">
        <v>298</v>
      </c>
      <c r="M477" s="73" t="s">
        <v>290</v>
      </c>
      <c r="N477" s="76" t="s">
        <v>299</v>
      </c>
      <c r="O477" s="77" t="s">
        <v>299</v>
      </c>
      <c r="P477" s="78">
        <v>45444</v>
      </c>
      <c r="Q477" s="74" t="s">
        <v>292</v>
      </c>
      <c r="R477" s="74" t="s">
        <v>293</v>
      </c>
      <c r="S477" s="74"/>
      <c r="T477" s="74"/>
      <c r="U477" s="74"/>
    </row>
    <row r="478" spans="1:21" x14ac:dyDescent="0.25">
      <c r="A478" s="73" t="s">
        <v>1451</v>
      </c>
      <c r="B478" s="73" t="s">
        <v>1452</v>
      </c>
      <c r="C478" s="73" t="s">
        <v>285</v>
      </c>
      <c r="D478" s="73" t="s">
        <v>449</v>
      </c>
      <c r="E478" s="74">
        <v>100</v>
      </c>
      <c r="F478" s="73" t="s">
        <v>587</v>
      </c>
      <c r="G478" s="74">
        <v>0</v>
      </c>
      <c r="H478" s="73" t="s">
        <v>1453</v>
      </c>
      <c r="I478" s="74">
        <v>23</v>
      </c>
      <c r="J478" s="75">
        <v>821.34</v>
      </c>
      <c r="K478" s="75">
        <f t="shared" si="7"/>
        <v>18890.82</v>
      </c>
      <c r="L478" s="76" t="s">
        <v>298</v>
      </c>
      <c r="M478" s="73" t="s">
        <v>290</v>
      </c>
      <c r="N478" s="76" t="s">
        <v>299</v>
      </c>
      <c r="O478" s="77" t="s">
        <v>299</v>
      </c>
      <c r="P478" s="78">
        <v>45444</v>
      </c>
      <c r="Q478" s="74" t="s">
        <v>292</v>
      </c>
      <c r="R478" s="74" t="s">
        <v>293</v>
      </c>
      <c r="S478" s="74"/>
      <c r="T478" s="74"/>
      <c r="U478" s="74"/>
    </row>
    <row r="479" spans="1:21" x14ac:dyDescent="0.25">
      <c r="A479" s="73" t="s">
        <v>1454</v>
      </c>
      <c r="B479" s="73" t="s">
        <v>1455</v>
      </c>
      <c r="C479" s="73" t="s">
        <v>285</v>
      </c>
      <c r="D479" s="73" t="s">
        <v>286</v>
      </c>
      <c r="E479" s="74">
        <v>28</v>
      </c>
      <c r="F479" s="73" t="s">
        <v>302</v>
      </c>
      <c r="G479" s="74">
        <v>100</v>
      </c>
      <c r="H479" s="73" t="s">
        <v>288</v>
      </c>
      <c r="I479" s="74">
        <v>2</v>
      </c>
      <c r="J479" s="75">
        <v>458.4</v>
      </c>
      <c r="K479" s="75">
        <f t="shared" si="7"/>
        <v>916.8</v>
      </c>
      <c r="L479" s="76" t="s">
        <v>298</v>
      </c>
      <c r="M479" s="73" t="s">
        <v>290</v>
      </c>
      <c r="N479" s="76" t="s">
        <v>299</v>
      </c>
      <c r="O479" s="77" t="s">
        <v>299</v>
      </c>
      <c r="P479" s="78">
        <v>45444</v>
      </c>
      <c r="Q479" s="74" t="s">
        <v>292</v>
      </c>
      <c r="R479" s="74" t="s">
        <v>293</v>
      </c>
      <c r="S479" s="74"/>
      <c r="T479" s="74"/>
      <c r="U479" s="74"/>
    </row>
    <row r="480" spans="1:21" x14ac:dyDescent="0.25">
      <c r="A480" s="73" t="s">
        <v>1456</v>
      </c>
      <c r="B480" s="73" t="s">
        <v>1457</v>
      </c>
      <c r="C480" s="73" t="s">
        <v>285</v>
      </c>
      <c r="D480" s="73" t="s">
        <v>1458</v>
      </c>
      <c r="E480" s="74">
        <v>30</v>
      </c>
      <c r="F480" s="73" t="s">
        <v>1459</v>
      </c>
      <c r="G480" s="74">
        <v>1000000</v>
      </c>
      <c r="H480" s="73" t="s">
        <v>1460</v>
      </c>
      <c r="I480" s="74">
        <v>29</v>
      </c>
      <c r="J480" s="75">
        <v>357.84</v>
      </c>
      <c r="K480" s="75">
        <f t="shared" si="7"/>
        <v>10377.359999999999</v>
      </c>
      <c r="L480" s="76" t="s">
        <v>298</v>
      </c>
      <c r="M480" s="73" t="s">
        <v>290</v>
      </c>
      <c r="N480" s="76" t="s">
        <v>299</v>
      </c>
      <c r="O480" s="77" t="s">
        <v>299</v>
      </c>
      <c r="P480" s="78">
        <v>45444</v>
      </c>
      <c r="Q480" s="74" t="s">
        <v>292</v>
      </c>
      <c r="R480" s="74" t="s">
        <v>293</v>
      </c>
      <c r="S480" s="74"/>
      <c r="T480" s="74"/>
      <c r="U480" s="74"/>
    </row>
    <row r="481" spans="1:21" x14ac:dyDescent="0.25">
      <c r="A481" s="73" t="s">
        <v>1461</v>
      </c>
      <c r="B481" s="73" t="s">
        <v>1462</v>
      </c>
      <c r="C481" s="73" t="s">
        <v>285</v>
      </c>
      <c r="D481" s="73" t="s">
        <v>397</v>
      </c>
      <c r="E481" s="74">
        <v>10</v>
      </c>
      <c r="F481" s="73" t="s">
        <v>398</v>
      </c>
      <c r="G481" s="74">
        <v>1</v>
      </c>
      <c r="H481" s="73" t="s">
        <v>1463</v>
      </c>
      <c r="I481" s="74">
        <v>110</v>
      </c>
      <c r="J481" s="75">
        <v>156.05000000000001</v>
      </c>
      <c r="K481" s="75">
        <f t="shared" si="7"/>
        <v>17165.5</v>
      </c>
      <c r="L481" s="76" t="s">
        <v>298</v>
      </c>
      <c r="M481" s="73" t="s">
        <v>290</v>
      </c>
      <c r="N481" s="76" t="s">
        <v>299</v>
      </c>
      <c r="O481" s="77" t="s">
        <v>299</v>
      </c>
      <c r="P481" s="78">
        <v>45444</v>
      </c>
      <c r="Q481" s="74" t="s">
        <v>292</v>
      </c>
      <c r="R481" s="74" t="s">
        <v>293</v>
      </c>
      <c r="S481" s="74"/>
      <c r="T481" s="74"/>
      <c r="U481" s="74"/>
    </row>
    <row r="482" spans="1:21" x14ac:dyDescent="0.25">
      <c r="A482" s="73" t="s">
        <v>1464</v>
      </c>
      <c r="B482" s="73" t="s">
        <v>1465</v>
      </c>
      <c r="C482" s="73" t="s">
        <v>285</v>
      </c>
      <c r="D482" s="73" t="s">
        <v>1466</v>
      </c>
      <c r="E482" s="74">
        <v>100</v>
      </c>
      <c r="F482" s="73" t="s">
        <v>587</v>
      </c>
      <c r="G482" s="74">
        <v>100</v>
      </c>
      <c r="H482" s="73" t="s">
        <v>587</v>
      </c>
      <c r="I482" s="74">
        <v>42</v>
      </c>
      <c r="J482" s="75">
        <v>288.79000000000002</v>
      </c>
      <c r="K482" s="75">
        <f t="shared" si="7"/>
        <v>12129.18</v>
      </c>
      <c r="L482" s="76" t="s">
        <v>298</v>
      </c>
      <c r="M482" s="73" t="s">
        <v>290</v>
      </c>
      <c r="N482" s="76" t="s">
        <v>299</v>
      </c>
      <c r="O482" s="77" t="s">
        <v>299</v>
      </c>
      <c r="P482" s="78">
        <v>45444</v>
      </c>
      <c r="Q482" s="74" t="s">
        <v>292</v>
      </c>
      <c r="R482" s="74" t="s">
        <v>293</v>
      </c>
      <c r="S482" s="74"/>
      <c r="T482" s="74"/>
      <c r="U482" s="74"/>
    </row>
    <row r="483" spans="1:21" x14ac:dyDescent="0.25">
      <c r="A483" s="73" t="s">
        <v>1467</v>
      </c>
      <c r="B483" s="73" t="s">
        <v>1468</v>
      </c>
      <c r="C483" s="73" t="s">
        <v>285</v>
      </c>
      <c r="D483" s="73" t="s">
        <v>296</v>
      </c>
      <c r="E483" s="74">
        <v>20</v>
      </c>
      <c r="F483" s="73" t="s">
        <v>297</v>
      </c>
      <c r="G483" s="74">
        <v>430</v>
      </c>
      <c r="H483" s="73" t="s">
        <v>288</v>
      </c>
      <c r="I483" s="74">
        <v>169</v>
      </c>
      <c r="J483" s="75">
        <v>50.64</v>
      </c>
      <c r="K483" s="75">
        <f t="shared" si="7"/>
        <v>8558.16</v>
      </c>
      <c r="L483" s="76" t="s">
        <v>298</v>
      </c>
      <c r="M483" s="73" t="s">
        <v>290</v>
      </c>
      <c r="N483" s="76" t="s">
        <v>299</v>
      </c>
      <c r="O483" s="77" t="s">
        <v>299</v>
      </c>
      <c r="P483" s="78">
        <v>45444</v>
      </c>
      <c r="Q483" s="74" t="s">
        <v>292</v>
      </c>
      <c r="R483" s="74" t="s">
        <v>293</v>
      </c>
      <c r="S483" s="74"/>
      <c r="T483" s="74"/>
      <c r="U483" s="74"/>
    </row>
    <row r="484" spans="1:21" x14ac:dyDescent="0.25">
      <c r="A484" s="73" t="s">
        <v>1469</v>
      </c>
      <c r="B484" s="73" t="s">
        <v>1470</v>
      </c>
      <c r="C484" s="73" t="s">
        <v>285</v>
      </c>
      <c r="D484" s="73" t="s">
        <v>441</v>
      </c>
      <c r="E484" s="74">
        <v>150</v>
      </c>
      <c r="F484" s="73" t="s">
        <v>385</v>
      </c>
      <c r="G484" s="74">
        <v>10</v>
      </c>
      <c r="H484" s="73" t="s">
        <v>1471</v>
      </c>
      <c r="I484" s="74">
        <v>46</v>
      </c>
      <c r="J484" s="75">
        <v>163.43</v>
      </c>
      <c r="K484" s="75">
        <f t="shared" si="7"/>
        <v>7517.7800000000007</v>
      </c>
      <c r="L484" s="76" t="s">
        <v>298</v>
      </c>
      <c r="M484" s="73" t="s">
        <v>290</v>
      </c>
      <c r="N484" s="76" t="s">
        <v>299</v>
      </c>
      <c r="O484" s="77" t="s">
        <v>299</v>
      </c>
      <c r="P484" s="78">
        <v>45444</v>
      </c>
      <c r="Q484" s="74" t="s">
        <v>292</v>
      </c>
      <c r="R484" s="74" t="s">
        <v>293</v>
      </c>
      <c r="S484" s="74"/>
      <c r="T484" s="74"/>
      <c r="U484" s="74"/>
    </row>
    <row r="485" spans="1:21" x14ac:dyDescent="0.25">
      <c r="A485" s="73" t="s">
        <v>1472</v>
      </c>
      <c r="B485" s="73" t="s">
        <v>1473</v>
      </c>
      <c r="C485" s="73" t="s">
        <v>285</v>
      </c>
      <c r="D485" s="73" t="s">
        <v>286</v>
      </c>
      <c r="E485" s="74">
        <v>28</v>
      </c>
      <c r="F485" s="73" t="s">
        <v>302</v>
      </c>
      <c r="G485" s="74">
        <v>100</v>
      </c>
      <c r="H485" s="73" t="s">
        <v>288</v>
      </c>
      <c r="I485" s="74">
        <v>31</v>
      </c>
      <c r="J485" s="75">
        <v>46.44</v>
      </c>
      <c r="K485" s="75">
        <f t="shared" si="7"/>
        <v>1439.6399999999999</v>
      </c>
      <c r="L485" s="76" t="s">
        <v>298</v>
      </c>
      <c r="M485" s="73" t="s">
        <v>290</v>
      </c>
      <c r="N485" s="76" t="s">
        <v>299</v>
      </c>
      <c r="O485" s="77" t="s">
        <v>299</v>
      </c>
      <c r="P485" s="78">
        <v>45444</v>
      </c>
      <c r="Q485" s="74" t="s">
        <v>292</v>
      </c>
      <c r="R485" s="74" t="s">
        <v>293</v>
      </c>
      <c r="S485" s="74"/>
      <c r="T485" s="74"/>
      <c r="U485" s="74"/>
    </row>
    <row r="486" spans="1:21" x14ac:dyDescent="0.25">
      <c r="A486" s="73" t="s">
        <v>1474</v>
      </c>
      <c r="B486" s="73" t="s">
        <v>1475</v>
      </c>
      <c r="C486" s="73" t="s">
        <v>285</v>
      </c>
      <c r="D486" s="73" t="s">
        <v>286</v>
      </c>
      <c r="E486" s="74">
        <v>28</v>
      </c>
      <c r="F486" s="73" t="s">
        <v>302</v>
      </c>
      <c r="G486" s="74">
        <v>25</v>
      </c>
      <c r="H486" s="73" t="s">
        <v>288</v>
      </c>
      <c r="I486" s="74">
        <v>5</v>
      </c>
      <c r="J486" s="75">
        <v>262.85000000000002</v>
      </c>
      <c r="K486" s="75">
        <f t="shared" si="7"/>
        <v>1314.25</v>
      </c>
      <c r="L486" s="76" t="s">
        <v>298</v>
      </c>
      <c r="M486" s="73" t="s">
        <v>290</v>
      </c>
      <c r="N486" s="76" t="s">
        <v>299</v>
      </c>
      <c r="O486" s="77" t="s">
        <v>299</v>
      </c>
      <c r="P486" s="78">
        <v>45444</v>
      </c>
      <c r="Q486" s="74" t="s">
        <v>292</v>
      </c>
      <c r="R486" s="74" t="s">
        <v>293</v>
      </c>
      <c r="S486" s="74"/>
      <c r="T486" s="74"/>
      <c r="U486" s="74"/>
    </row>
    <row r="487" spans="1:21" x14ac:dyDescent="0.25">
      <c r="A487" s="73" t="s">
        <v>1476</v>
      </c>
      <c r="B487" s="73" t="s">
        <v>1475</v>
      </c>
      <c r="C487" s="73" t="s">
        <v>285</v>
      </c>
      <c r="D487" s="73" t="s">
        <v>286</v>
      </c>
      <c r="E487" s="74">
        <v>28</v>
      </c>
      <c r="F487" s="73" t="s">
        <v>302</v>
      </c>
      <c r="G487" s="74">
        <v>100</v>
      </c>
      <c r="H487" s="73" t="s">
        <v>288</v>
      </c>
      <c r="I487" s="74">
        <v>15</v>
      </c>
      <c r="J487" s="75">
        <v>582.14</v>
      </c>
      <c r="K487" s="75">
        <f t="shared" si="7"/>
        <v>8732.1</v>
      </c>
      <c r="L487" s="76" t="s">
        <v>298</v>
      </c>
      <c r="M487" s="73" t="s">
        <v>290</v>
      </c>
      <c r="N487" s="76" t="s">
        <v>299</v>
      </c>
      <c r="O487" s="77" t="s">
        <v>299</v>
      </c>
      <c r="P487" s="78">
        <v>45444</v>
      </c>
      <c r="Q487" s="74" t="s">
        <v>292</v>
      </c>
      <c r="R487" s="74" t="s">
        <v>293</v>
      </c>
      <c r="S487" s="74"/>
      <c r="T487" s="74"/>
      <c r="U487" s="74"/>
    </row>
    <row r="488" spans="1:21" x14ac:dyDescent="0.25">
      <c r="A488" s="73" t="s">
        <v>1477</v>
      </c>
      <c r="B488" s="73" t="s">
        <v>1478</v>
      </c>
      <c r="C488" s="73" t="s">
        <v>285</v>
      </c>
      <c r="D488" s="73" t="s">
        <v>286</v>
      </c>
      <c r="E488" s="74">
        <v>28</v>
      </c>
      <c r="F488" s="73" t="s">
        <v>302</v>
      </c>
      <c r="G488" s="74">
        <v>25</v>
      </c>
      <c r="H488" s="73" t="s">
        <v>288</v>
      </c>
      <c r="I488" s="74">
        <v>8</v>
      </c>
      <c r="J488" s="75">
        <v>270.81</v>
      </c>
      <c r="K488" s="75">
        <f t="shared" si="7"/>
        <v>2166.48</v>
      </c>
      <c r="L488" s="76" t="s">
        <v>298</v>
      </c>
      <c r="M488" s="73" t="s">
        <v>290</v>
      </c>
      <c r="N488" s="76" t="s">
        <v>299</v>
      </c>
      <c r="O488" s="77" t="s">
        <v>299</v>
      </c>
      <c r="P488" s="78">
        <v>45444</v>
      </c>
      <c r="Q488" s="74" t="s">
        <v>292</v>
      </c>
      <c r="R488" s="74" t="s">
        <v>293</v>
      </c>
      <c r="S488" s="74"/>
      <c r="T488" s="74"/>
      <c r="U488" s="74"/>
    </row>
    <row r="489" spans="1:21" x14ac:dyDescent="0.25">
      <c r="A489" s="73" t="s">
        <v>1479</v>
      </c>
      <c r="B489" s="73" t="s">
        <v>1480</v>
      </c>
      <c r="C489" s="73" t="s">
        <v>285</v>
      </c>
      <c r="D489" s="73" t="s">
        <v>449</v>
      </c>
      <c r="E489" s="74">
        <v>50</v>
      </c>
      <c r="F489" s="73" t="s">
        <v>587</v>
      </c>
      <c r="G489" s="74">
        <v>2</v>
      </c>
      <c r="H489" s="73" t="s">
        <v>1481</v>
      </c>
      <c r="I489" s="74">
        <v>4</v>
      </c>
      <c r="J489" s="75">
        <v>478.01</v>
      </c>
      <c r="K489" s="75">
        <f t="shared" si="7"/>
        <v>1912.04</v>
      </c>
      <c r="L489" s="76" t="s">
        <v>298</v>
      </c>
      <c r="M489" s="73" t="s">
        <v>290</v>
      </c>
      <c r="N489" s="76" t="s">
        <v>299</v>
      </c>
      <c r="O489" s="77" t="s">
        <v>299</v>
      </c>
      <c r="P489" s="78">
        <v>45444</v>
      </c>
      <c r="Q489" s="74" t="s">
        <v>292</v>
      </c>
      <c r="R489" s="74" t="s">
        <v>293</v>
      </c>
      <c r="S489" s="74"/>
      <c r="T489" s="74"/>
      <c r="U489" s="74"/>
    </row>
    <row r="490" spans="1:21" x14ac:dyDescent="0.25">
      <c r="A490" s="73" t="s">
        <v>1482</v>
      </c>
      <c r="B490" s="73" t="s">
        <v>1483</v>
      </c>
      <c r="C490" s="73" t="s">
        <v>285</v>
      </c>
      <c r="D490" s="73" t="s">
        <v>296</v>
      </c>
      <c r="E490" s="74">
        <v>28</v>
      </c>
      <c r="F490" s="73" t="s">
        <v>297</v>
      </c>
      <c r="G490" s="74">
        <v>80</v>
      </c>
      <c r="H490" s="73" t="s">
        <v>288</v>
      </c>
      <c r="I490" s="74">
        <v>12</v>
      </c>
      <c r="J490" s="75">
        <v>315.94</v>
      </c>
      <c r="K490" s="75">
        <f t="shared" si="7"/>
        <v>3791.2799999999997</v>
      </c>
      <c r="L490" s="76" t="s">
        <v>298</v>
      </c>
      <c r="M490" s="73" t="s">
        <v>290</v>
      </c>
      <c r="N490" s="76" t="s">
        <v>299</v>
      </c>
      <c r="O490" s="77" t="s">
        <v>299</v>
      </c>
      <c r="P490" s="78">
        <v>45444</v>
      </c>
      <c r="Q490" s="74" t="s">
        <v>292</v>
      </c>
      <c r="R490" s="74" t="s">
        <v>293</v>
      </c>
      <c r="S490" s="74"/>
      <c r="T490" s="74"/>
      <c r="U490" s="74"/>
    </row>
    <row r="491" spans="1:21" x14ac:dyDescent="0.25">
      <c r="A491" s="73" t="s">
        <v>1484</v>
      </c>
      <c r="B491" s="73" t="s">
        <v>1485</v>
      </c>
      <c r="C491" s="73" t="s">
        <v>285</v>
      </c>
      <c r="D491" s="73" t="s">
        <v>286</v>
      </c>
      <c r="E491" s="74">
        <v>30</v>
      </c>
      <c r="F491" s="73" t="s">
        <v>302</v>
      </c>
      <c r="G491" s="74">
        <v>20</v>
      </c>
      <c r="H491" s="73" t="s">
        <v>288</v>
      </c>
      <c r="I491" s="74">
        <v>4</v>
      </c>
      <c r="J491" s="75">
        <v>4364.8599999999997</v>
      </c>
      <c r="K491" s="75">
        <f t="shared" si="7"/>
        <v>17459.439999999999</v>
      </c>
      <c r="L491" s="76" t="s">
        <v>298</v>
      </c>
      <c r="M491" s="73" t="s">
        <v>290</v>
      </c>
      <c r="N491" s="76" t="s">
        <v>299</v>
      </c>
      <c r="O491" s="77" t="s">
        <v>299</v>
      </c>
      <c r="P491" s="78">
        <v>45444</v>
      </c>
      <c r="Q491" s="74" t="s">
        <v>292</v>
      </c>
      <c r="R491" s="74" t="s">
        <v>293</v>
      </c>
      <c r="S491" s="74"/>
      <c r="T491" s="74"/>
      <c r="U491" s="74"/>
    </row>
    <row r="492" spans="1:21" x14ac:dyDescent="0.25">
      <c r="A492" s="73" t="s">
        <v>1486</v>
      </c>
      <c r="B492" s="73" t="s">
        <v>1487</v>
      </c>
      <c r="C492" s="73" t="s">
        <v>285</v>
      </c>
      <c r="D492" s="73" t="s">
        <v>364</v>
      </c>
      <c r="E492" s="74">
        <v>30</v>
      </c>
      <c r="F492" s="73" t="s">
        <v>365</v>
      </c>
      <c r="G492" s="74">
        <v>20</v>
      </c>
      <c r="H492" s="73" t="s">
        <v>288</v>
      </c>
      <c r="I492" s="74">
        <v>7</v>
      </c>
      <c r="J492" s="75">
        <v>116.86</v>
      </c>
      <c r="K492" s="75">
        <f t="shared" si="7"/>
        <v>818.02</v>
      </c>
      <c r="L492" s="76" t="s">
        <v>298</v>
      </c>
      <c r="M492" s="73" t="s">
        <v>290</v>
      </c>
      <c r="N492" s="76" t="s">
        <v>299</v>
      </c>
      <c r="O492" s="77" t="s">
        <v>299</v>
      </c>
      <c r="P492" s="78">
        <v>45444</v>
      </c>
      <c r="Q492" s="74" t="s">
        <v>292</v>
      </c>
      <c r="R492" s="74" t="s">
        <v>293</v>
      </c>
      <c r="S492" s="74"/>
      <c r="T492" s="74"/>
      <c r="U492" s="74"/>
    </row>
    <row r="493" spans="1:21" x14ac:dyDescent="0.25">
      <c r="A493" s="73" t="s">
        <v>1488</v>
      </c>
      <c r="B493" s="73" t="s">
        <v>1489</v>
      </c>
      <c r="C493" s="73" t="s">
        <v>285</v>
      </c>
      <c r="D493" s="73" t="s">
        <v>364</v>
      </c>
      <c r="E493" s="74">
        <v>30</v>
      </c>
      <c r="F493" s="73" t="s">
        <v>365</v>
      </c>
      <c r="G493" s="74">
        <v>20</v>
      </c>
      <c r="H493" s="73" t="s">
        <v>288</v>
      </c>
      <c r="I493" s="74">
        <v>2</v>
      </c>
      <c r="J493" s="75">
        <v>611.21</v>
      </c>
      <c r="K493" s="75">
        <f t="shared" si="7"/>
        <v>1222.42</v>
      </c>
      <c r="L493" s="76" t="s">
        <v>298</v>
      </c>
      <c r="M493" s="73" t="s">
        <v>290</v>
      </c>
      <c r="N493" s="76" t="s">
        <v>299</v>
      </c>
      <c r="O493" s="77" t="s">
        <v>299</v>
      </c>
      <c r="P493" s="78">
        <v>45444</v>
      </c>
      <c r="Q493" s="74" t="s">
        <v>292</v>
      </c>
      <c r="R493" s="74" t="s">
        <v>293</v>
      </c>
      <c r="S493" s="74"/>
      <c r="T493" s="74"/>
      <c r="U493" s="74"/>
    </row>
    <row r="494" spans="1:21" x14ac:dyDescent="0.25">
      <c r="A494" s="73" t="s">
        <v>1490</v>
      </c>
      <c r="B494" s="73" t="s">
        <v>1491</v>
      </c>
      <c r="C494" s="73" t="s">
        <v>285</v>
      </c>
      <c r="D494" s="73" t="s">
        <v>286</v>
      </c>
      <c r="E494" s="74">
        <v>10</v>
      </c>
      <c r="F494" s="73" t="s">
        <v>302</v>
      </c>
      <c r="G494" s="74">
        <v>10</v>
      </c>
      <c r="H494" s="73" t="s">
        <v>288</v>
      </c>
      <c r="I494" s="74">
        <v>39</v>
      </c>
      <c r="J494" s="75">
        <v>282</v>
      </c>
      <c r="K494" s="75">
        <f t="shared" si="7"/>
        <v>10998</v>
      </c>
      <c r="L494" s="76" t="s">
        <v>298</v>
      </c>
      <c r="M494" s="73" t="s">
        <v>290</v>
      </c>
      <c r="N494" s="76" t="s">
        <v>299</v>
      </c>
      <c r="O494" s="77" t="s">
        <v>299</v>
      </c>
      <c r="P494" s="78">
        <v>45444</v>
      </c>
      <c r="Q494" s="74" t="s">
        <v>292</v>
      </c>
      <c r="R494" s="74" t="s">
        <v>293</v>
      </c>
      <c r="S494" s="74"/>
      <c r="T494" s="74"/>
      <c r="U494" s="74"/>
    </row>
    <row r="495" spans="1:21" x14ac:dyDescent="0.25">
      <c r="A495" s="73" t="s">
        <v>1492</v>
      </c>
      <c r="B495" s="73" t="s">
        <v>1493</v>
      </c>
      <c r="C495" s="73" t="s">
        <v>285</v>
      </c>
      <c r="D495" s="73" t="s">
        <v>522</v>
      </c>
      <c r="E495" s="74">
        <v>1</v>
      </c>
      <c r="F495" s="73" t="s">
        <v>523</v>
      </c>
      <c r="G495" s="74">
        <v>11</v>
      </c>
      <c r="H495" s="73" t="s">
        <v>415</v>
      </c>
      <c r="I495" s="74">
        <v>1</v>
      </c>
      <c r="J495" s="75">
        <v>6100</v>
      </c>
      <c r="K495" s="75">
        <f t="shared" si="7"/>
        <v>6100</v>
      </c>
      <c r="L495" s="76" t="s">
        <v>691</v>
      </c>
      <c r="M495" s="73" t="s">
        <v>290</v>
      </c>
      <c r="N495" s="76" t="s">
        <v>692</v>
      </c>
      <c r="O495" s="77" t="s">
        <v>692</v>
      </c>
      <c r="P495" s="78">
        <v>45444</v>
      </c>
      <c r="Q495" s="74" t="s">
        <v>292</v>
      </c>
      <c r="R495" s="74" t="s">
        <v>293</v>
      </c>
      <c r="S495" s="74"/>
      <c r="T495" s="74"/>
      <c r="U495" s="74"/>
    </row>
    <row r="496" spans="1:21" x14ac:dyDescent="0.25">
      <c r="A496" s="73" t="s">
        <v>1494</v>
      </c>
      <c r="B496" s="73" t="s">
        <v>1495</v>
      </c>
      <c r="C496" s="73" t="s">
        <v>285</v>
      </c>
      <c r="D496" s="73" t="s">
        <v>509</v>
      </c>
      <c r="E496" s="74">
        <v>150</v>
      </c>
      <c r="F496" s="73" t="s">
        <v>385</v>
      </c>
      <c r="G496" s="74">
        <v>100</v>
      </c>
      <c r="H496" s="73" t="s">
        <v>510</v>
      </c>
      <c r="I496" s="74">
        <v>6</v>
      </c>
      <c r="J496" s="75">
        <v>1262.68</v>
      </c>
      <c r="K496" s="75">
        <f t="shared" si="7"/>
        <v>7576.08</v>
      </c>
      <c r="L496" s="76" t="s">
        <v>298</v>
      </c>
      <c r="M496" s="73" t="s">
        <v>290</v>
      </c>
      <c r="N496" s="76" t="s">
        <v>299</v>
      </c>
      <c r="O496" s="77" t="s">
        <v>299</v>
      </c>
      <c r="P496" s="78">
        <v>45444</v>
      </c>
      <c r="Q496" s="74" t="s">
        <v>292</v>
      </c>
      <c r="R496" s="74" t="s">
        <v>293</v>
      </c>
      <c r="S496" s="74"/>
      <c r="T496" s="74"/>
      <c r="U496" s="74"/>
    </row>
    <row r="497" spans="1:21" x14ac:dyDescent="0.25">
      <c r="A497" s="73" t="s">
        <v>1496</v>
      </c>
      <c r="B497" s="73" t="s">
        <v>1497</v>
      </c>
      <c r="C497" s="73" t="s">
        <v>285</v>
      </c>
      <c r="D497" s="73" t="s">
        <v>286</v>
      </c>
      <c r="E497" s="74">
        <v>30</v>
      </c>
      <c r="F497" s="73" t="s">
        <v>302</v>
      </c>
      <c r="G497" s="74">
        <v>1000</v>
      </c>
      <c r="H497" s="73" t="s">
        <v>288</v>
      </c>
      <c r="I497" s="74">
        <v>31</v>
      </c>
      <c r="J497" s="75">
        <v>237.96</v>
      </c>
      <c r="K497" s="75">
        <f t="shared" si="7"/>
        <v>7376.76</v>
      </c>
      <c r="L497" s="76" t="s">
        <v>298</v>
      </c>
      <c r="M497" s="73" t="s">
        <v>290</v>
      </c>
      <c r="N497" s="76" t="s">
        <v>299</v>
      </c>
      <c r="O497" s="77" t="s">
        <v>299</v>
      </c>
      <c r="P497" s="78">
        <v>45444</v>
      </c>
      <c r="Q497" s="74" t="s">
        <v>292</v>
      </c>
      <c r="R497" s="74" t="s">
        <v>293</v>
      </c>
      <c r="S497" s="74"/>
      <c r="T497" s="74"/>
      <c r="U497" s="74"/>
    </row>
    <row r="498" spans="1:21" x14ac:dyDescent="0.25">
      <c r="A498" s="73" t="s">
        <v>1498</v>
      </c>
      <c r="B498" s="73" t="s">
        <v>1499</v>
      </c>
      <c r="C498" s="73" t="s">
        <v>285</v>
      </c>
      <c r="D498" s="73" t="s">
        <v>286</v>
      </c>
      <c r="E498" s="74">
        <v>30</v>
      </c>
      <c r="F498" s="73" t="s">
        <v>302</v>
      </c>
      <c r="G498" s="74">
        <v>1000</v>
      </c>
      <c r="H498" s="73" t="s">
        <v>288</v>
      </c>
      <c r="I498" s="74">
        <v>3</v>
      </c>
      <c r="J498" s="75">
        <v>728.28</v>
      </c>
      <c r="K498" s="75">
        <f t="shared" si="7"/>
        <v>2184.84</v>
      </c>
      <c r="L498" s="76" t="s">
        <v>298</v>
      </c>
      <c r="M498" s="73" t="s">
        <v>290</v>
      </c>
      <c r="N498" s="76" t="s">
        <v>299</v>
      </c>
      <c r="O498" s="77" t="s">
        <v>299</v>
      </c>
      <c r="P498" s="78">
        <v>45444</v>
      </c>
      <c r="Q498" s="74" t="s">
        <v>292</v>
      </c>
      <c r="R498" s="74" t="s">
        <v>293</v>
      </c>
      <c r="S498" s="74"/>
      <c r="T498" s="74"/>
      <c r="U498" s="74"/>
    </row>
    <row r="499" spans="1:21" x14ac:dyDescent="0.25">
      <c r="A499" s="73" t="s">
        <v>1500</v>
      </c>
      <c r="B499" s="73" t="s">
        <v>1501</v>
      </c>
      <c r="C499" s="73" t="s">
        <v>285</v>
      </c>
      <c r="D499" s="73" t="s">
        <v>286</v>
      </c>
      <c r="E499" s="74">
        <v>60</v>
      </c>
      <c r="F499" s="73" t="s">
        <v>302</v>
      </c>
      <c r="G499" s="74">
        <v>500</v>
      </c>
      <c r="H499" s="73" t="s">
        <v>288</v>
      </c>
      <c r="I499" s="74">
        <v>1</v>
      </c>
      <c r="J499" s="75">
        <v>950.96</v>
      </c>
      <c r="K499" s="75">
        <f t="shared" si="7"/>
        <v>950.96</v>
      </c>
      <c r="L499" s="76" t="s">
        <v>298</v>
      </c>
      <c r="M499" s="73" t="s">
        <v>290</v>
      </c>
      <c r="N499" s="76" t="s">
        <v>299</v>
      </c>
      <c r="O499" s="77" t="s">
        <v>299</v>
      </c>
      <c r="P499" s="78">
        <v>45444</v>
      </c>
      <c r="Q499" s="74" t="s">
        <v>292</v>
      </c>
      <c r="R499" s="74" t="s">
        <v>293</v>
      </c>
      <c r="S499" s="74"/>
      <c r="T499" s="74"/>
      <c r="U499" s="74"/>
    </row>
    <row r="500" spans="1:21" x14ac:dyDescent="0.25">
      <c r="A500" s="73" t="s">
        <v>1502</v>
      </c>
      <c r="B500" s="73" t="s">
        <v>1501</v>
      </c>
      <c r="C500" s="73" t="s">
        <v>285</v>
      </c>
      <c r="D500" s="73" t="s">
        <v>286</v>
      </c>
      <c r="E500" s="74">
        <v>30</v>
      </c>
      <c r="F500" s="73" t="s">
        <v>302</v>
      </c>
      <c r="G500" s="74">
        <v>1000</v>
      </c>
      <c r="H500" s="73" t="s">
        <v>288</v>
      </c>
      <c r="I500" s="74">
        <v>4</v>
      </c>
      <c r="J500" s="75">
        <v>902.25</v>
      </c>
      <c r="K500" s="75">
        <f t="shared" si="7"/>
        <v>3609</v>
      </c>
      <c r="L500" s="76" t="s">
        <v>298</v>
      </c>
      <c r="M500" s="73" t="s">
        <v>290</v>
      </c>
      <c r="N500" s="76" t="s">
        <v>299</v>
      </c>
      <c r="O500" s="77" t="s">
        <v>299</v>
      </c>
      <c r="P500" s="78">
        <v>45444</v>
      </c>
      <c r="Q500" s="74" t="s">
        <v>292</v>
      </c>
      <c r="R500" s="74" t="s">
        <v>293</v>
      </c>
      <c r="S500" s="74"/>
      <c r="T500" s="74"/>
      <c r="U500" s="74"/>
    </row>
    <row r="501" spans="1:21" x14ac:dyDescent="0.25">
      <c r="A501" s="73" t="s">
        <v>1503</v>
      </c>
      <c r="B501" s="73" t="s">
        <v>1501</v>
      </c>
      <c r="C501" s="73" t="s">
        <v>285</v>
      </c>
      <c r="D501" s="73" t="s">
        <v>286</v>
      </c>
      <c r="E501" s="74">
        <v>30</v>
      </c>
      <c r="F501" s="73" t="s">
        <v>302</v>
      </c>
      <c r="G501" s="74">
        <v>500</v>
      </c>
      <c r="H501" s="73" t="s">
        <v>288</v>
      </c>
      <c r="I501" s="74">
        <v>12</v>
      </c>
      <c r="J501" s="75">
        <v>531.47</v>
      </c>
      <c r="K501" s="75">
        <f t="shared" si="7"/>
        <v>6377.64</v>
      </c>
      <c r="L501" s="76" t="s">
        <v>298</v>
      </c>
      <c r="M501" s="73" t="s">
        <v>290</v>
      </c>
      <c r="N501" s="76" t="s">
        <v>299</v>
      </c>
      <c r="O501" s="77" t="s">
        <v>299</v>
      </c>
      <c r="P501" s="78">
        <v>45444</v>
      </c>
      <c r="Q501" s="74" t="s">
        <v>292</v>
      </c>
      <c r="R501" s="74" t="s">
        <v>293</v>
      </c>
      <c r="S501" s="74"/>
      <c r="T501" s="74"/>
      <c r="U501" s="74"/>
    </row>
    <row r="502" spans="1:21" x14ac:dyDescent="0.25">
      <c r="A502" s="73" t="s">
        <v>1504</v>
      </c>
      <c r="B502" s="73" t="s">
        <v>1505</v>
      </c>
      <c r="C502" s="73" t="s">
        <v>285</v>
      </c>
      <c r="D502" s="73" t="s">
        <v>509</v>
      </c>
      <c r="E502" s="74">
        <v>300</v>
      </c>
      <c r="F502" s="73" t="s">
        <v>385</v>
      </c>
      <c r="G502" s="74">
        <v>100</v>
      </c>
      <c r="H502" s="73" t="s">
        <v>288</v>
      </c>
      <c r="I502" s="74">
        <v>6</v>
      </c>
      <c r="J502" s="75">
        <v>1042.77</v>
      </c>
      <c r="K502" s="75">
        <f t="shared" si="7"/>
        <v>6256.62</v>
      </c>
      <c r="L502" s="76" t="s">
        <v>298</v>
      </c>
      <c r="M502" s="73" t="s">
        <v>290</v>
      </c>
      <c r="N502" s="76" t="s">
        <v>299</v>
      </c>
      <c r="O502" s="77" t="s">
        <v>299</v>
      </c>
      <c r="P502" s="78">
        <v>45444</v>
      </c>
      <c r="Q502" s="74" t="s">
        <v>292</v>
      </c>
      <c r="R502" s="74" t="s">
        <v>293</v>
      </c>
      <c r="S502" s="74"/>
      <c r="T502" s="74"/>
      <c r="U502" s="74"/>
    </row>
    <row r="503" spans="1:21" x14ac:dyDescent="0.25">
      <c r="A503" s="73" t="s">
        <v>1506</v>
      </c>
      <c r="B503" s="73" t="s">
        <v>1507</v>
      </c>
      <c r="C503" s="73" t="s">
        <v>285</v>
      </c>
      <c r="D503" s="73" t="s">
        <v>286</v>
      </c>
      <c r="E503" s="74">
        <v>60</v>
      </c>
      <c r="F503" s="73" t="s">
        <v>302</v>
      </c>
      <c r="G503" s="74">
        <v>500</v>
      </c>
      <c r="H503" s="73" t="s">
        <v>288</v>
      </c>
      <c r="I503" s="74">
        <v>2</v>
      </c>
      <c r="J503" s="75">
        <v>1134.49</v>
      </c>
      <c r="K503" s="75">
        <f t="shared" si="7"/>
        <v>2268.98</v>
      </c>
      <c r="L503" s="76" t="s">
        <v>298</v>
      </c>
      <c r="M503" s="73" t="s">
        <v>290</v>
      </c>
      <c r="N503" s="76" t="s">
        <v>299</v>
      </c>
      <c r="O503" s="77" t="s">
        <v>299</v>
      </c>
      <c r="P503" s="78">
        <v>45444</v>
      </c>
      <c r="Q503" s="74" t="s">
        <v>292</v>
      </c>
      <c r="R503" s="74" t="s">
        <v>293</v>
      </c>
      <c r="S503" s="74"/>
      <c r="T503" s="74"/>
      <c r="U503" s="74"/>
    </row>
    <row r="504" spans="1:21" x14ac:dyDescent="0.25">
      <c r="A504" s="73" t="s">
        <v>1508</v>
      </c>
      <c r="B504" s="73" t="s">
        <v>1507</v>
      </c>
      <c r="C504" s="73" t="s">
        <v>285</v>
      </c>
      <c r="D504" s="73" t="s">
        <v>286</v>
      </c>
      <c r="E504" s="74">
        <v>30</v>
      </c>
      <c r="F504" s="73" t="s">
        <v>302</v>
      </c>
      <c r="G504" s="74">
        <v>1000</v>
      </c>
      <c r="H504" s="73" t="s">
        <v>288</v>
      </c>
      <c r="I504" s="74">
        <v>5</v>
      </c>
      <c r="J504" s="75">
        <v>1134.49</v>
      </c>
      <c r="K504" s="75">
        <f t="shared" si="7"/>
        <v>5672.45</v>
      </c>
      <c r="L504" s="76" t="s">
        <v>298</v>
      </c>
      <c r="M504" s="73" t="s">
        <v>290</v>
      </c>
      <c r="N504" s="76" t="s">
        <v>299</v>
      </c>
      <c r="O504" s="77" t="s">
        <v>299</v>
      </c>
      <c r="P504" s="78">
        <v>45444</v>
      </c>
      <c r="Q504" s="74" t="s">
        <v>292</v>
      </c>
      <c r="R504" s="74" t="s">
        <v>293</v>
      </c>
      <c r="S504" s="74"/>
      <c r="T504" s="74"/>
      <c r="U504" s="74"/>
    </row>
    <row r="505" spans="1:21" x14ac:dyDescent="0.25">
      <c r="A505" s="73" t="s">
        <v>1509</v>
      </c>
      <c r="B505" s="73" t="s">
        <v>1510</v>
      </c>
      <c r="C505" s="73" t="s">
        <v>285</v>
      </c>
      <c r="D505" s="73" t="s">
        <v>286</v>
      </c>
      <c r="E505" s="74">
        <v>10</v>
      </c>
      <c r="F505" s="73" t="s">
        <v>302</v>
      </c>
      <c r="G505" s="74">
        <v>5</v>
      </c>
      <c r="H505" s="73" t="s">
        <v>288</v>
      </c>
      <c r="I505" s="74">
        <v>36</v>
      </c>
      <c r="J505" s="75">
        <v>84.93</v>
      </c>
      <c r="K505" s="75">
        <f t="shared" si="7"/>
        <v>3057.4800000000005</v>
      </c>
      <c r="L505" s="76" t="s">
        <v>298</v>
      </c>
      <c r="M505" s="73" t="s">
        <v>290</v>
      </c>
      <c r="N505" s="76" t="s">
        <v>299</v>
      </c>
      <c r="O505" s="77" t="s">
        <v>299</v>
      </c>
      <c r="P505" s="78">
        <v>45444</v>
      </c>
      <c r="Q505" s="74" t="s">
        <v>292</v>
      </c>
      <c r="R505" s="74" t="s">
        <v>293</v>
      </c>
      <c r="S505" s="74"/>
      <c r="T505" s="74"/>
      <c r="U505" s="74"/>
    </row>
    <row r="506" spans="1:21" x14ac:dyDescent="0.25">
      <c r="A506" s="73" t="s">
        <v>1511</v>
      </c>
      <c r="B506" s="73" t="s">
        <v>1512</v>
      </c>
      <c r="C506" s="73" t="s">
        <v>285</v>
      </c>
      <c r="D506" s="73" t="s">
        <v>449</v>
      </c>
      <c r="E506" s="74">
        <v>200</v>
      </c>
      <c r="F506" s="73" t="s">
        <v>587</v>
      </c>
      <c r="G506" s="74">
        <v>5</v>
      </c>
      <c r="H506" s="73" t="s">
        <v>1513</v>
      </c>
      <c r="I506" s="74">
        <v>15</v>
      </c>
      <c r="J506" s="75">
        <v>64.05</v>
      </c>
      <c r="K506" s="75">
        <f t="shared" si="7"/>
        <v>960.75</v>
      </c>
      <c r="L506" s="76" t="s">
        <v>298</v>
      </c>
      <c r="M506" s="73" t="s">
        <v>290</v>
      </c>
      <c r="N506" s="76" t="s">
        <v>299</v>
      </c>
      <c r="O506" s="77" t="s">
        <v>299</v>
      </c>
      <c r="P506" s="78">
        <v>45444</v>
      </c>
      <c r="Q506" s="74" t="s">
        <v>292</v>
      </c>
      <c r="R506" s="74" t="s">
        <v>293</v>
      </c>
      <c r="S506" s="74"/>
      <c r="T506" s="74"/>
      <c r="U506" s="74"/>
    </row>
    <row r="507" spans="1:21" x14ac:dyDescent="0.25">
      <c r="A507" s="73" t="s">
        <v>1514</v>
      </c>
      <c r="B507" s="73" t="s">
        <v>1512</v>
      </c>
      <c r="C507" s="73" t="s">
        <v>285</v>
      </c>
      <c r="D507" s="73" t="s">
        <v>509</v>
      </c>
      <c r="E507" s="74">
        <v>150</v>
      </c>
      <c r="F507" s="73" t="s">
        <v>385</v>
      </c>
      <c r="G507" s="74">
        <v>0.5</v>
      </c>
      <c r="H507" s="73" t="s">
        <v>510</v>
      </c>
      <c r="I507" s="74">
        <v>109</v>
      </c>
      <c r="J507" s="75">
        <v>100</v>
      </c>
      <c r="K507" s="75">
        <f t="shared" si="7"/>
        <v>10900</v>
      </c>
      <c r="L507" s="76" t="s">
        <v>298</v>
      </c>
      <c r="M507" s="73" t="s">
        <v>290</v>
      </c>
      <c r="N507" s="76" t="s">
        <v>299</v>
      </c>
      <c r="O507" s="77" t="s">
        <v>299</v>
      </c>
      <c r="P507" s="78">
        <v>45444</v>
      </c>
      <c r="Q507" s="74" t="s">
        <v>292</v>
      </c>
      <c r="R507" s="74" t="s">
        <v>293</v>
      </c>
      <c r="S507" s="74"/>
      <c r="T507" s="74"/>
      <c r="U507" s="74"/>
    </row>
    <row r="508" spans="1:21" x14ac:dyDescent="0.25">
      <c r="A508" s="73" t="s">
        <v>1515</v>
      </c>
      <c r="B508" s="73" t="s">
        <v>1512</v>
      </c>
      <c r="C508" s="73" t="s">
        <v>285</v>
      </c>
      <c r="D508" s="73" t="s">
        <v>286</v>
      </c>
      <c r="E508" s="74">
        <v>30</v>
      </c>
      <c r="F508" s="73" t="s">
        <v>302</v>
      </c>
      <c r="G508" s="74">
        <v>5</v>
      </c>
      <c r="H508" s="73" t="s">
        <v>288</v>
      </c>
      <c r="I508" s="74">
        <v>143</v>
      </c>
      <c r="J508" s="75">
        <v>57.3</v>
      </c>
      <c r="K508" s="75">
        <f t="shared" si="7"/>
        <v>8193.9</v>
      </c>
      <c r="L508" s="76" t="s">
        <v>298</v>
      </c>
      <c r="M508" s="73" t="s">
        <v>290</v>
      </c>
      <c r="N508" s="76" t="s">
        <v>299</v>
      </c>
      <c r="O508" s="77" t="s">
        <v>299</v>
      </c>
      <c r="P508" s="78">
        <v>45444</v>
      </c>
      <c r="Q508" s="74" t="s">
        <v>292</v>
      </c>
      <c r="R508" s="74" t="s">
        <v>293</v>
      </c>
      <c r="S508" s="74"/>
      <c r="T508" s="74"/>
      <c r="U508" s="74"/>
    </row>
    <row r="509" spans="1:21" x14ac:dyDescent="0.25">
      <c r="A509" s="73" t="s">
        <v>1516</v>
      </c>
      <c r="B509" s="73" t="s">
        <v>1517</v>
      </c>
      <c r="C509" s="73" t="s">
        <v>285</v>
      </c>
      <c r="D509" s="73" t="s">
        <v>286</v>
      </c>
      <c r="E509" s="74">
        <v>30</v>
      </c>
      <c r="F509" s="73" t="s">
        <v>302</v>
      </c>
      <c r="G509" s="74">
        <v>250</v>
      </c>
      <c r="H509" s="73" t="s">
        <v>1518</v>
      </c>
      <c r="I509" s="74">
        <v>9</v>
      </c>
      <c r="J509" s="75">
        <v>557.83000000000004</v>
      </c>
      <c r="K509" s="75">
        <f t="shared" si="7"/>
        <v>5020.47</v>
      </c>
      <c r="L509" s="76" t="s">
        <v>298</v>
      </c>
      <c r="M509" s="73" t="s">
        <v>290</v>
      </c>
      <c r="N509" s="76" t="s">
        <v>299</v>
      </c>
      <c r="O509" s="77" t="s">
        <v>299</v>
      </c>
      <c r="P509" s="78">
        <v>45444</v>
      </c>
      <c r="Q509" s="74" t="s">
        <v>292</v>
      </c>
      <c r="R509" s="74" t="s">
        <v>293</v>
      </c>
      <c r="S509" s="74"/>
      <c r="T509" s="74"/>
      <c r="U509" s="74"/>
    </row>
    <row r="510" spans="1:21" x14ac:dyDescent="0.25">
      <c r="A510" s="73" t="s">
        <v>1519</v>
      </c>
      <c r="B510" s="73" t="s">
        <v>1517</v>
      </c>
      <c r="C510" s="73" t="s">
        <v>285</v>
      </c>
      <c r="D510" s="73" t="s">
        <v>286</v>
      </c>
      <c r="E510" s="74">
        <v>100</v>
      </c>
      <c r="F510" s="73" t="s">
        <v>302</v>
      </c>
      <c r="G510" s="74">
        <v>250</v>
      </c>
      <c r="H510" s="73" t="s">
        <v>943</v>
      </c>
      <c r="I510" s="74">
        <v>8</v>
      </c>
      <c r="J510" s="75">
        <v>1364.27</v>
      </c>
      <c r="K510" s="75">
        <f t="shared" si="7"/>
        <v>10914.16</v>
      </c>
      <c r="L510" s="76" t="s">
        <v>298</v>
      </c>
      <c r="M510" s="73" t="s">
        <v>290</v>
      </c>
      <c r="N510" s="76" t="s">
        <v>299</v>
      </c>
      <c r="O510" s="77" t="s">
        <v>299</v>
      </c>
      <c r="P510" s="78">
        <v>45444</v>
      </c>
      <c r="Q510" s="74" t="s">
        <v>292</v>
      </c>
      <c r="R510" s="74" t="s">
        <v>293</v>
      </c>
      <c r="S510" s="74"/>
      <c r="T510" s="74"/>
      <c r="U510" s="74"/>
    </row>
    <row r="511" spans="1:21" x14ac:dyDescent="0.25">
      <c r="A511" s="73" t="s">
        <v>1520</v>
      </c>
      <c r="B511" s="73" t="s">
        <v>1521</v>
      </c>
      <c r="C511" s="73" t="s">
        <v>285</v>
      </c>
      <c r="D511" s="73" t="s">
        <v>509</v>
      </c>
      <c r="E511" s="74">
        <v>120</v>
      </c>
      <c r="F511" s="73" t="s">
        <v>385</v>
      </c>
      <c r="G511" s="74">
        <v>60</v>
      </c>
      <c r="H511" s="73" t="s">
        <v>1522</v>
      </c>
      <c r="I511" s="74">
        <v>41</v>
      </c>
      <c r="J511" s="75">
        <v>143.71</v>
      </c>
      <c r="K511" s="75">
        <f t="shared" si="7"/>
        <v>5892.1100000000006</v>
      </c>
      <c r="L511" s="76" t="s">
        <v>298</v>
      </c>
      <c r="M511" s="73" t="s">
        <v>290</v>
      </c>
      <c r="N511" s="76" t="s">
        <v>299</v>
      </c>
      <c r="O511" s="77" t="s">
        <v>299</v>
      </c>
      <c r="P511" s="78">
        <v>45444</v>
      </c>
      <c r="Q511" s="74" t="s">
        <v>292</v>
      </c>
      <c r="R511" s="74" t="s">
        <v>293</v>
      </c>
      <c r="S511" s="74"/>
      <c r="T511" s="74"/>
      <c r="U511" s="74"/>
    </row>
    <row r="512" spans="1:21" x14ac:dyDescent="0.25">
      <c r="A512" s="73" t="s">
        <v>1523</v>
      </c>
      <c r="B512" s="73" t="s">
        <v>1524</v>
      </c>
      <c r="C512" s="73" t="s">
        <v>285</v>
      </c>
      <c r="D512" s="73" t="s">
        <v>1137</v>
      </c>
      <c r="E512" s="74">
        <v>100</v>
      </c>
      <c r="F512" s="73" t="s">
        <v>385</v>
      </c>
      <c r="G512" s="74">
        <v>500</v>
      </c>
      <c r="H512" s="73" t="s">
        <v>288</v>
      </c>
      <c r="I512" s="74">
        <v>1</v>
      </c>
      <c r="J512" s="75">
        <v>537.78</v>
      </c>
      <c r="K512" s="75">
        <f t="shared" si="7"/>
        <v>537.78</v>
      </c>
      <c r="L512" s="76" t="s">
        <v>298</v>
      </c>
      <c r="M512" s="73" t="s">
        <v>290</v>
      </c>
      <c r="N512" s="76" t="s">
        <v>299</v>
      </c>
      <c r="O512" s="77" t="s">
        <v>299</v>
      </c>
      <c r="P512" s="78">
        <v>45444</v>
      </c>
      <c r="Q512" s="74" t="s">
        <v>292</v>
      </c>
      <c r="R512" s="74" t="s">
        <v>293</v>
      </c>
      <c r="S512" s="74"/>
      <c r="T512" s="74"/>
      <c r="U512" s="74"/>
    </row>
    <row r="513" spans="1:21" x14ac:dyDescent="0.25">
      <c r="A513" s="73" t="s">
        <v>1525</v>
      </c>
      <c r="B513" s="73" t="s">
        <v>1526</v>
      </c>
      <c r="C513" s="73" t="s">
        <v>285</v>
      </c>
      <c r="D513" s="73" t="s">
        <v>286</v>
      </c>
      <c r="E513" s="74">
        <v>7</v>
      </c>
      <c r="F513" s="73" t="s">
        <v>302</v>
      </c>
      <c r="G513" s="74">
        <v>500</v>
      </c>
      <c r="H513" s="73" t="s">
        <v>288</v>
      </c>
      <c r="I513" s="74">
        <v>13</v>
      </c>
      <c r="J513" s="75">
        <v>649.80999999999995</v>
      </c>
      <c r="K513" s="75">
        <f t="shared" si="7"/>
        <v>8447.5299999999988</v>
      </c>
      <c r="L513" s="76" t="s">
        <v>298</v>
      </c>
      <c r="M513" s="73" t="s">
        <v>290</v>
      </c>
      <c r="N513" s="76" t="s">
        <v>299</v>
      </c>
      <c r="O513" s="77" t="s">
        <v>299</v>
      </c>
      <c r="P513" s="78">
        <v>45444</v>
      </c>
      <c r="Q513" s="74" t="s">
        <v>292</v>
      </c>
      <c r="R513" s="74" t="s">
        <v>293</v>
      </c>
      <c r="S513" s="74"/>
      <c r="T513" s="74"/>
      <c r="U513" s="74"/>
    </row>
    <row r="514" spans="1:21" x14ac:dyDescent="0.25">
      <c r="A514" s="73" t="s">
        <v>1527</v>
      </c>
      <c r="B514" s="73" t="s">
        <v>1528</v>
      </c>
      <c r="C514" s="73" t="s">
        <v>285</v>
      </c>
      <c r="D514" s="73" t="s">
        <v>286</v>
      </c>
      <c r="E514" s="74">
        <v>7</v>
      </c>
      <c r="F514" s="73" t="s">
        <v>302</v>
      </c>
      <c r="G514" s="74">
        <v>750</v>
      </c>
      <c r="H514" s="73" t="s">
        <v>288</v>
      </c>
      <c r="I514" s="74">
        <v>46</v>
      </c>
      <c r="J514" s="75">
        <v>259.04000000000002</v>
      </c>
      <c r="K514" s="75">
        <f t="shared" si="7"/>
        <v>11915.84</v>
      </c>
      <c r="L514" s="76" t="s">
        <v>298</v>
      </c>
      <c r="M514" s="73" t="s">
        <v>290</v>
      </c>
      <c r="N514" s="76" t="s">
        <v>299</v>
      </c>
      <c r="O514" s="77" t="s">
        <v>299</v>
      </c>
      <c r="P514" s="78">
        <v>45444</v>
      </c>
      <c r="Q514" s="74" t="s">
        <v>292</v>
      </c>
      <c r="R514" s="74" t="s">
        <v>293</v>
      </c>
      <c r="S514" s="74"/>
      <c r="T514" s="74"/>
      <c r="U514" s="74"/>
    </row>
    <row r="515" spans="1:21" x14ac:dyDescent="0.25">
      <c r="A515" s="73" t="s">
        <v>1529</v>
      </c>
      <c r="B515" s="73" t="s">
        <v>1530</v>
      </c>
      <c r="C515" s="73" t="s">
        <v>285</v>
      </c>
      <c r="D515" s="73" t="s">
        <v>1531</v>
      </c>
      <c r="E515" s="74">
        <v>1</v>
      </c>
      <c r="F515" s="73" t="s">
        <v>1532</v>
      </c>
      <c r="G515" s="74">
        <v>52</v>
      </c>
      <c r="H515" s="73" t="s">
        <v>288</v>
      </c>
      <c r="I515" s="74">
        <v>2</v>
      </c>
      <c r="J515" s="75">
        <v>3732.23</v>
      </c>
      <c r="K515" s="75">
        <f t="shared" si="7"/>
        <v>7464.46</v>
      </c>
      <c r="L515" s="76" t="s">
        <v>298</v>
      </c>
      <c r="M515" s="73" t="s">
        <v>290</v>
      </c>
      <c r="N515" s="76" t="s">
        <v>299</v>
      </c>
      <c r="O515" s="77" t="s">
        <v>299</v>
      </c>
      <c r="P515" s="78">
        <v>45444</v>
      </c>
      <c r="Q515" s="74" t="s">
        <v>292</v>
      </c>
      <c r="R515" s="74" t="s">
        <v>293</v>
      </c>
      <c r="S515" s="74"/>
      <c r="T515" s="74"/>
      <c r="U515" s="74"/>
    </row>
    <row r="516" spans="1:21" x14ac:dyDescent="0.25">
      <c r="A516" s="73" t="s">
        <v>1533</v>
      </c>
      <c r="B516" s="73" t="s">
        <v>1534</v>
      </c>
      <c r="C516" s="73" t="s">
        <v>285</v>
      </c>
      <c r="D516" s="73" t="s">
        <v>286</v>
      </c>
      <c r="E516" s="74">
        <v>50</v>
      </c>
      <c r="F516" s="73" t="s">
        <v>302</v>
      </c>
      <c r="G516" s="74">
        <v>100</v>
      </c>
      <c r="H516" s="73" t="s">
        <v>630</v>
      </c>
      <c r="I516" s="74">
        <v>141</v>
      </c>
      <c r="J516" s="75">
        <v>139</v>
      </c>
      <c r="K516" s="75">
        <f t="shared" ref="K516:K579" si="8">I516*J516</f>
        <v>19599</v>
      </c>
      <c r="L516" s="76" t="s">
        <v>298</v>
      </c>
      <c r="M516" s="73" t="s">
        <v>290</v>
      </c>
      <c r="N516" s="76" t="s">
        <v>299</v>
      </c>
      <c r="O516" s="77" t="s">
        <v>299</v>
      </c>
      <c r="P516" s="78">
        <v>45444</v>
      </c>
      <c r="Q516" s="74" t="s">
        <v>292</v>
      </c>
      <c r="R516" s="74" t="s">
        <v>293</v>
      </c>
      <c r="S516" s="74"/>
      <c r="T516" s="74"/>
      <c r="U516" s="74"/>
    </row>
    <row r="517" spans="1:21" x14ac:dyDescent="0.25">
      <c r="A517" s="73" t="s">
        <v>1535</v>
      </c>
      <c r="B517" s="73" t="s">
        <v>1534</v>
      </c>
      <c r="C517" s="73" t="s">
        <v>285</v>
      </c>
      <c r="D517" s="73" t="s">
        <v>286</v>
      </c>
      <c r="E517" s="74">
        <v>50</v>
      </c>
      <c r="F517" s="73" t="s">
        <v>302</v>
      </c>
      <c r="G517" s="74">
        <v>75</v>
      </c>
      <c r="H517" s="73" t="s">
        <v>630</v>
      </c>
      <c r="I517" s="74">
        <v>68</v>
      </c>
      <c r="J517" s="75">
        <v>116</v>
      </c>
      <c r="K517" s="75">
        <f t="shared" si="8"/>
        <v>7888</v>
      </c>
      <c r="L517" s="76" t="s">
        <v>298</v>
      </c>
      <c r="M517" s="73" t="s">
        <v>290</v>
      </c>
      <c r="N517" s="76" t="s">
        <v>299</v>
      </c>
      <c r="O517" s="77" t="s">
        <v>299</v>
      </c>
      <c r="P517" s="78">
        <v>45444</v>
      </c>
      <c r="Q517" s="74" t="s">
        <v>292</v>
      </c>
      <c r="R517" s="74" t="s">
        <v>293</v>
      </c>
      <c r="S517" s="74"/>
      <c r="T517" s="74"/>
      <c r="U517" s="74"/>
    </row>
    <row r="518" spans="1:21" x14ac:dyDescent="0.25">
      <c r="A518" s="73" t="s">
        <v>1536</v>
      </c>
      <c r="B518" s="73" t="s">
        <v>1534</v>
      </c>
      <c r="C518" s="73" t="s">
        <v>285</v>
      </c>
      <c r="D518" s="73" t="s">
        <v>286</v>
      </c>
      <c r="E518" s="74">
        <v>50</v>
      </c>
      <c r="F518" s="73" t="s">
        <v>302</v>
      </c>
      <c r="G518" s="74">
        <v>88</v>
      </c>
      <c r="H518" s="73" t="s">
        <v>630</v>
      </c>
      <c r="I518" s="74">
        <v>30</v>
      </c>
      <c r="J518" s="75">
        <v>160</v>
      </c>
      <c r="K518" s="75">
        <f t="shared" si="8"/>
        <v>4800</v>
      </c>
      <c r="L518" s="76" t="s">
        <v>298</v>
      </c>
      <c r="M518" s="73" t="s">
        <v>290</v>
      </c>
      <c r="N518" s="76" t="s">
        <v>299</v>
      </c>
      <c r="O518" s="77" t="s">
        <v>299</v>
      </c>
      <c r="P518" s="78">
        <v>45444</v>
      </c>
      <c r="Q518" s="74" t="s">
        <v>292</v>
      </c>
      <c r="R518" s="74" t="s">
        <v>293</v>
      </c>
      <c r="S518" s="74"/>
      <c r="T518" s="74"/>
      <c r="U518" s="74"/>
    </row>
    <row r="519" spans="1:21" x14ac:dyDescent="0.25">
      <c r="A519" s="73" t="s">
        <v>1537</v>
      </c>
      <c r="B519" s="73" t="s">
        <v>1534</v>
      </c>
      <c r="C519" s="73" t="s">
        <v>285</v>
      </c>
      <c r="D519" s="73" t="s">
        <v>286</v>
      </c>
      <c r="E519" s="74">
        <v>50</v>
      </c>
      <c r="F519" s="73" t="s">
        <v>302</v>
      </c>
      <c r="G519" s="74">
        <v>137</v>
      </c>
      <c r="H519" s="73" t="s">
        <v>630</v>
      </c>
      <c r="I519" s="74">
        <v>15</v>
      </c>
      <c r="J519" s="75">
        <v>229</v>
      </c>
      <c r="K519" s="75">
        <f t="shared" si="8"/>
        <v>3435</v>
      </c>
      <c r="L519" s="76" t="s">
        <v>298</v>
      </c>
      <c r="M519" s="73" t="s">
        <v>290</v>
      </c>
      <c r="N519" s="76" t="s">
        <v>299</v>
      </c>
      <c r="O519" s="77" t="s">
        <v>299</v>
      </c>
      <c r="P519" s="78">
        <v>45444</v>
      </c>
      <c r="Q519" s="74" t="s">
        <v>292</v>
      </c>
      <c r="R519" s="74" t="s">
        <v>293</v>
      </c>
      <c r="S519" s="74"/>
      <c r="T519" s="74"/>
      <c r="U519" s="74"/>
    </row>
    <row r="520" spans="1:21" x14ac:dyDescent="0.25">
      <c r="A520" s="73" t="s">
        <v>1538</v>
      </c>
      <c r="B520" s="73" t="s">
        <v>1534</v>
      </c>
      <c r="C520" s="73" t="s">
        <v>285</v>
      </c>
      <c r="D520" s="73" t="s">
        <v>286</v>
      </c>
      <c r="E520" s="74">
        <v>50</v>
      </c>
      <c r="F520" s="73" t="s">
        <v>302</v>
      </c>
      <c r="G520" s="74">
        <v>25</v>
      </c>
      <c r="H520" s="73" t="s">
        <v>630</v>
      </c>
      <c r="I520" s="74">
        <v>95</v>
      </c>
      <c r="J520" s="75">
        <v>78</v>
      </c>
      <c r="K520" s="75">
        <f t="shared" si="8"/>
        <v>7410</v>
      </c>
      <c r="L520" s="76" t="s">
        <v>298</v>
      </c>
      <c r="M520" s="73" t="s">
        <v>290</v>
      </c>
      <c r="N520" s="76" t="s">
        <v>299</v>
      </c>
      <c r="O520" s="77" t="s">
        <v>299</v>
      </c>
      <c r="P520" s="78">
        <v>45444</v>
      </c>
      <c r="Q520" s="74" t="s">
        <v>292</v>
      </c>
      <c r="R520" s="74" t="s">
        <v>293</v>
      </c>
      <c r="S520" s="74"/>
      <c r="T520" s="74"/>
      <c r="U520" s="74"/>
    </row>
    <row r="521" spans="1:21" x14ac:dyDescent="0.25">
      <c r="A521" s="73" t="s">
        <v>1539</v>
      </c>
      <c r="B521" s="73" t="s">
        <v>1534</v>
      </c>
      <c r="C521" s="73" t="s">
        <v>285</v>
      </c>
      <c r="D521" s="73" t="s">
        <v>286</v>
      </c>
      <c r="E521" s="74">
        <v>50</v>
      </c>
      <c r="F521" s="73" t="s">
        <v>302</v>
      </c>
      <c r="G521" s="74">
        <v>112</v>
      </c>
      <c r="H521" s="73" t="s">
        <v>630</v>
      </c>
      <c r="I521" s="74">
        <v>24</v>
      </c>
      <c r="J521" s="75">
        <v>189</v>
      </c>
      <c r="K521" s="75">
        <f t="shared" si="8"/>
        <v>4536</v>
      </c>
      <c r="L521" s="76" t="s">
        <v>298</v>
      </c>
      <c r="M521" s="73" t="s">
        <v>290</v>
      </c>
      <c r="N521" s="76" t="s">
        <v>299</v>
      </c>
      <c r="O521" s="77" t="s">
        <v>299</v>
      </c>
      <c r="P521" s="78">
        <v>45444</v>
      </c>
      <c r="Q521" s="74" t="s">
        <v>292</v>
      </c>
      <c r="R521" s="74" t="s">
        <v>293</v>
      </c>
      <c r="S521" s="74"/>
      <c r="T521" s="74"/>
      <c r="U521" s="74"/>
    </row>
    <row r="522" spans="1:21" x14ac:dyDescent="0.25">
      <c r="A522" s="73" t="s">
        <v>1540</v>
      </c>
      <c r="B522" s="73" t="s">
        <v>1534</v>
      </c>
      <c r="C522" s="73" t="s">
        <v>285</v>
      </c>
      <c r="D522" s="73" t="s">
        <v>286</v>
      </c>
      <c r="E522" s="74">
        <v>50</v>
      </c>
      <c r="F522" s="73" t="s">
        <v>287</v>
      </c>
      <c r="G522" s="74">
        <v>50</v>
      </c>
      <c r="H522" s="73" t="s">
        <v>630</v>
      </c>
      <c r="I522" s="74">
        <v>54</v>
      </c>
      <c r="J522" s="75">
        <v>89</v>
      </c>
      <c r="K522" s="75">
        <f t="shared" si="8"/>
        <v>4806</v>
      </c>
      <c r="L522" s="76" t="s">
        <v>298</v>
      </c>
      <c r="M522" s="73" t="s">
        <v>290</v>
      </c>
      <c r="N522" s="76" t="s">
        <v>299</v>
      </c>
      <c r="O522" s="77" t="s">
        <v>299</v>
      </c>
      <c r="P522" s="78">
        <v>45444</v>
      </c>
      <c r="Q522" s="74" t="s">
        <v>292</v>
      </c>
      <c r="R522" s="74" t="s">
        <v>293</v>
      </c>
      <c r="S522" s="74"/>
      <c r="T522" s="74"/>
      <c r="U522" s="74"/>
    </row>
    <row r="523" spans="1:21" x14ac:dyDescent="0.25">
      <c r="A523" s="73" t="s">
        <v>1541</v>
      </c>
      <c r="B523" s="73" t="s">
        <v>1542</v>
      </c>
      <c r="C523" s="73" t="s">
        <v>285</v>
      </c>
      <c r="D523" s="73" t="s">
        <v>286</v>
      </c>
      <c r="E523" s="74">
        <v>100</v>
      </c>
      <c r="F523" s="73" t="s">
        <v>287</v>
      </c>
      <c r="G523" s="74">
        <v>100</v>
      </c>
      <c r="H523" s="73" t="s">
        <v>630</v>
      </c>
      <c r="I523" s="74">
        <v>9</v>
      </c>
      <c r="J523" s="75">
        <v>28.02</v>
      </c>
      <c r="K523" s="75">
        <f t="shared" si="8"/>
        <v>252.18</v>
      </c>
      <c r="L523" s="76" t="s">
        <v>298</v>
      </c>
      <c r="M523" s="73" t="s">
        <v>290</v>
      </c>
      <c r="N523" s="76" t="s">
        <v>299</v>
      </c>
      <c r="O523" s="77" t="s">
        <v>299</v>
      </c>
      <c r="P523" s="78">
        <v>45444</v>
      </c>
      <c r="Q523" s="74" t="s">
        <v>292</v>
      </c>
      <c r="R523" s="74" t="s">
        <v>293</v>
      </c>
      <c r="S523" s="74"/>
      <c r="T523" s="74"/>
      <c r="U523" s="74"/>
    </row>
    <row r="524" spans="1:21" x14ac:dyDescent="0.25">
      <c r="A524" s="73" t="s">
        <v>1543</v>
      </c>
      <c r="B524" s="73" t="s">
        <v>1544</v>
      </c>
      <c r="C524" s="73" t="s">
        <v>285</v>
      </c>
      <c r="D524" s="73" t="s">
        <v>286</v>
      </c>
      <c r="E524" s="74">
        <v>30</v>
      </c>
      <c r="F524" s="73" t="s">
        <v>302</v>
      </c>
      <c r="G524" s="74">
        <v>25</v>
      </c>
      <c r="H524" s="73" t="s">
        <v>630</v>
      </c>
      <c r="I524" s="74">
        <v>4</v>
      </c>
      <c r="J524" s="75">
        <v>92.95</v>
      </c>
      <c r="K524" s="75">
        <f t="shared" si="8"/>
        <v>371.8</v>
      </c>
      <c r="L524" s="76" t="s">
        <v>298</v>
      </c>
      <c r="M524" s="73" t="s">
        <v>290</v>
      </c>
      <c r="N524" s="76" t="s">
        <v>299</v>
      </c>
      <c r="O524" s="77" t="s">
        <v>299</v>
      </c>
      <c r="P524" s="78">
        <v>45444</v>
      </c>
      <c r="Q524" s="74" t="s">
        <v>292</v>
      </c>
      <c r="R524" s="74" t="s">
        <v>293</v>
      </c>
      <c r="S524" s="74"/>
      <c r="T524" s="74"/>
      <c r="U524" s="74"/>
    </row>
    <row r="525" spans="1:21" x14ac:dyDescent="0.25">
      <c r="A525" s="73" t="s">
        <v>1545</v>
      </c>
      <c r="B525" s="73" t="s">
        <v>1546</v>
      </c>
      <c r="C525" s="73" t="s">
        <v>285</v>
      </c>
      <c r="D525" s="73" t="s">
        <v>286</v>
      </c>
      <c r="E525" s="74">
        <v>30</v>
      </c>
      <c r="F525" s="73" t="s">
        <v>302</v>
      </c>
      <c r="G525" s="74">
        <v>4</v>
      </c>
      <c r="H525" s="73" t="s">
        <v>288</v>
      </c>
      <c r="I525" s="74">
        <v>13</v>
      </c>
      <c r="J525" s="75">
        <v>304</v>
      </c>
      <c r="K525" s="75">
        <f t="shared" si="8"/>
        <v>3952</v>
      </c>
      <c r="L525" s="76" t="s">
        <v>298</v>
      </c>
      <c r="M525" s="73" t="s">
        <v>290</v>
      </c>
      <c r="N525" s="76" t="s">
        <v>299</v>
      </c>
      <c r="O525" s="77" t="s">
        <v>299</v>
      </c>
      <c r="P525" s="78">
        <v>45444</v>
      </c>
      <c r="Q525" s="74" t="s">
        <v>292</v>
      </c>
      <c r="R525" s="74" t="s">
        <v>293</v>
      </c>
      <c r="S525" s="74"/>
      <c r="T525" s="74"/>
      <c r="U525" s="74"/>
    </row>
    <row r="526" spans="1:21" x14ac:dyDescent="0.25">
      <c r="A526" s="73" t="s">
        <v>1547</v>
      </c>
      <c r="B526" s="73" t="s">
        <v>1548</v>
      </c>
      <c r="C526" s="73" t="s">
        <v>285</v>
      </c>
      <c r="D526" s="73" t="s">
        <v>449</v>
      </c>
      <c r="E526" s="74">
        <v>200</v>
      </c>
      <c r="F526" s="73" t="s">
        <v>587</v>
      </c>
      <c r="G526" s="74">
        <v>10</v>
      </c>
      <c r="H526" s="73" t="s">
        <v>1549</v>
      </c>
      <c r="I526" s="74">
        <v>5</v>
      </c>
      <c r="J526" s="75">
        <v>421.27</v>
      </c>
      <c r="K526" s="75">
        <f t="shared" si="8"/>
        <v>2106.35</v>
      </c>
      <c r="L526" s="76" t="s">
        <v>298</v>
      </c>
      <c r="M526" s="73" t="s">
        <v>290</v>
      </c>
      <c r="N526" s="76" t="s">
        <v>299</v>
      </c>
      <c r="O526" s="77" t="s">
        <v>299</v>
      </c>
      <c r="P526" s="78">
        <v>45444</v>
      </c>
      <c r="Q526" s="74" t="s">
        <v>292</v>
      </c>
      <c r="R526" s="74" t="s">
        <v>293</v>
      </c>
      <c r="S526" s="74"/>
      <c r="T526" s="74"/>
      <c r="U526" s="74"/>
    </row>
    <row r="527" spans="1:21" x14ac:dyDescent="0.25">
      <c r="A527" s="73" t="s">
        <v>1550</v>
      </c>
      <c r="B527" s="73" t="s">
        <v>1551</v>
      </c>
      <c r="C527" s="73" t="s">
        <v>285</v>
      </c>
      <c r="D527" s="73" t="s">
        <v>1552</v>
      </c>
      <c r="E527" s="74">
        <v>30</v>
      </c>
      <c r="F527" s="73" t="s">
        <v>553</v>
      </c>
      <c r="G527" s="74">
        <v>50</v>
      </c>
      <c r="H527" s="73" t="s">
        <v>1553</v>
      </c>
      <c r="I527" s="74">
        <v>34</v>
      </c>
      <c r="J527" s="75">
        <v>73.900000000000006</v>
      </c>
      <c r="K527" s="75">
        <f t="shared" si="8"/>
        <v>2512.6000000000004</v>
      </c>
      <c r="L527" s="76" t="s">
        <v>298</v>
      </c>
      <c r="M527" s="73" t="s">
        <v>290</v>
      </c>
      <c r="N527" s="76" t="s">
        <v>299</v>
      </c>
      <c r="O527" s="77" t="s">
        <v>299</v>
      </c>
      <c r="P527" s="78">
        <v>45444</v>
      </c>
      <c r="Q527" s="74" t="s">
        <v>292</v>
      </c>
      <c r="R527" s="74" t="s">
        <v>293</v>
      </c>
      <c r="S527" s="74"/>
      <c r="T527" s="74"/>
      <c r="U527" s="74"/>
    </row>
    <row r="528" spans="1:21" x14ac:dyDescent="0.25">
      <c r="A528" s="73" t="s">
        <v>1554</v>
      </c>
      <c r="B528" s="73" t="s">
        <v>1555</v>
      </c>
      <c r="C528" s="73" t="s">
        <v>285</v>
      </c>
      <c r="D528" s="73" t="s">
        <v>638</v>
      </c>
      <c r="E528" s="74">
        <v>15</v>
      </c>
      <c r="F528" s="73" t="s">
        <v>639</v>
      </c>
      <c r="G528" s="74">
        <v>700</v>
      </c>
      <c r="H528" s="73" t="s">
        <v>288</v>
      </c>
      <c r="I528" s="74">
        <v>21</v>
      </c>
      <c r="J528" s="75">
        <v>1056</v>
      </c>
      <c r="K528" s="75">
        <f t="shared" si="8"/>
        <v>22176</v>
      </c>
      <c r="L528" s="76" t="s">
        <v>298</v>
      </c>
      <c r="M528" s="73" t="s">
        <v>290</v>
      </c>
      <c r="N528" s="76" t="s">
        <v>299</v>
      </c>
      <c r="O528" s="77" t="s">
        <v>299</v>
      </c>
      <c r="P528" s="78">
        <v>45444</v>
      </c>
      <c r="Q528" s="74" t="s">
        <v>292</v>
      </c>
      <c r="R528" s="74" t="s">
        <v>293</v>
      </c>
      <c r="S528" s="74"/>
      <c r="T528" s="74"/>
      <c r="U528" s="74"/>
    </row>
    <row r="529" spans="1:21" x14ac:dyDescent="0.25">
      <c r="A529" s="73" t="s">
        <v>1556</v>
      </c>
      <c r="B529" s="73" t="s">
        <v>1557</v>
      </c>
      <c r="C529" s="73" t="s">
        <v>285</v>
      </c>
      <c r="D529" s="73" t="s">
        <v>286</v>
      </c>
      <c r="E529" s="74">
        <v>30</v>
      </c>
      <c r="F529" s="73" t="s">
        <v>302</v>
      </c>
      <c r="G529" s="74">
        <v>2</v>
      </c>
      <c r="H529" s="73" t="s">
        <v>1558</v>
      </c>
      <c r="I529" s="74">
        <v>56</v>
      </c>
      <c r="J529" s="75">
        <v>1071.0999999999999</v>
      </c>
      <c r="K529" s="75">
        <f t="shared" si="8"/>
        <v>59981.599999999991</v>
      </c>
      <c r="L529" s="76" t="s">
        <v>298</v>
      </c>
      <c r="M529" s="73" t="s">
        <v>290</v>
      </c>
      <c r="N529" s="76" t="s">
        <v>299</v>
      </c>
      <c r="O529" s="77" t="s">
        <v>299</v>
      </c>
      <c r="P529" s="78">
        <v>45444</v>
      </c>
      <c r="Q529" s="74" t="s">
        <v>292</v>
      </c>
      <c r="R529" s="74" t="s">
        <v>293</v>
      </c>
      <c r="S529" s="74"/>
      <c r="T529" s="74"/>
      <c r="U529" s="74"/>
    </row>
    <row r="530" spans="1:21" x14ac:dyDescent="0.25">
      <c r="A530" s="73" t="s">
        <v>1559</v>
      </c>
      <c r="B530" s="73" t="s">
        <v>1560</v>
      </c>
      <c r="C530" s="73" t="s">
        <v>285</v>
      </c>
      <c r="D530" s="73" t="s">
        <v>286</v>
      </c>
      <c r="E530" s="74">
        <v>30</v>
      </c>
      <c r="F530" s="73" t="s">
        <v>302</v>
      </c>
      <c r="G530" s="74">
        <v>5</v>
      </c>
      <c r="H530" s="73" t="s">
        <v>288</v>
      </c>
      <c r="I530" s="74">
        <v>94</v>
      </c>
      <c r="J530" s="75">
        <v>1963.81</v>
      </c>
      <c r="K530" s="75">
        <f t="shared" si="8"/>
        <v>184598.13999999998</v>
      </c>
      <c r="L530" s="76" t="s">
        <v>298</v>
      </c>
      <c r="M530" s="73" t="s">
        <v>290</v>
      </c>
      <c r="N530" s="76" t="s">
        <v>299</v>
      </c>
      <c r="O530" s="77" t="s">
        <v>299</v>
      </c>
      <c r="P530" s="78">
        <v>45444</v>
      </c>
      <c r="Q530" s="74" t="s">
        <v>292</v>
      </c>
      <c r="R530" s="74" t="s">
        <v>293</v>
      </c>
      <c r="S530" s="74"/>
      <c r="T530" s="74"/>
      <c r="U530" s="74"/>
    </row>
    <row r="531" spans="1:21" x14ac:dyDescent="0.25">
      <c r="A531" s="73" t="s">
        <v>1561</v>
      </c>
      <c r="B531" s="73" t="s">
        <v>1562</v>
      </c>
      <c r="C531" s="73" t="s">
        <v>285</v>
      </c>
      <c r="D531" s="73" t="s">
        <v>286</v>
      </c>
      <c r="E531" s="74">
        <v>10</v>
      </c>
      <c r="F531" s="73" t="s">
        <v>302</v>
      </c>
      <c r="G531" s="74">
        <v>50</v>
      </c>
      <c r="H531" s="73" t="s">
        <v>288</v>
      </c>
      <c r="I531" s="74">
        <v>8</v>
      </c>
      <c r="J531" s="75">
        <v>299</v>
      </c>
      <c r="K531" s="75">
        <f t="shared" si="8"/>
        <v>2392</v>
      </c>
      <c r="L531" s="76" t="s">
        <v>298</v>
      </c>
      <c r="M531" s="73" t="s">
        <v>290</v>
      </c>
      <c r="N531" s="76" t="s">
        <v>299</v>
      </c>
      <c r="O531" s="77" t="s">
        <v>299</v>
      </c>
      <c r="P531" s="78">
        <v>45444</v>
      </c>
      <c r="Q531" s="74" t="s">
        <v>292</v>
      </c>
      <c r="R531" s="74" t="s">
        <v>293</v>
      </c>
      <c r="S531" s="74"/>
      <c r="T531" s="74"/>
      <c r="U531" s="74"/>
    </row>
    <row r="532" spans="1:21" x14ac:dyDescent="0.25">
      <c r="A532" s="73" t="s">
        <v>1563</v>
      </c>
      <c r="B532" s="73" t="s">
        <v>1564</v>
      </c>
      <c r="C532" s="73" t="s">
        <v>285</v>
      </c>
      <c r="D532" s="73" t="s">
        <v>364</v>
      </c>
      <c r="E532" s="74">
        <v>30</v>
      </c>
      <c r="F532" s="73" t="s">
        <v>365</v>
      </c>
      <c r="G532" s="74">
        <v>125</v>
      </c>
      <c r="H532" s="73" t="s">
        <v>1565</v>
      </c>
      <c r="I532" s="74">
        <v>82</v>
      </c>
      <c r="J532" s="75">
        <v>143.82</v>
      </c>
      <c r="K532" s="75">
        <f t="shared" si="8"/>
        <v>11793.24</v>
      </c>
      <c r="L532" s="76" t="s">
        <v>298</v>
      </c>
      <c r="M532" s="73" t="s">
        <v>290</v>
      </c>
      <c r="N532" s="76" t="s">
        <v>299</v>
      </c>
      <c r="O532" s="77" t="s">
        <v>299</v>
      </c>
      <c r="P532" s="78">
        <v>45444</v>
      </c>
      <c r="Q532" s="74" t="s">
        <v>292</v>
      </c>
      <c r="R532" s="74" t="s">
        <v>293</v>
      </c>
      <c r="S532" s="74"/>
      <c r="T532" s="74"/>
      <c r="U532" s="74"/>
    </row>
    <row r="533" spans="1:21" x14ac:dyDescent="0.25">
      <c r="A533" s="73" t="s">
        <v>1566</v>
      </c>
      <c r="B533" s="73" t="s">
        <v>1567</v>
      </c>
      <c r="C533" s="73" t="s">
        <v>285</v>
      </c>
      <c r="D533" s="73" t="s">
        <v>286</v>
      </c>
      <c r="E533" s="74">
        <v>14</v>
      </c>
      <c r="F533" s="73" t="s">
        <v>287</v>
      </c>
      <c r="G533" s="74">
        <v>125</v>
      </c>
      <c r="H533" s="73" t="s">
        <v>1568</v>
      </c>
      <c r="I533" s="74">
        <v>14</v>
      </c>
      <c r="J533" s="75">
        <v>344.95</v>
      </c>
      <c r="K533" s="75">
        <f t="shared" si="8"/>
        <v>4829.3</v>
      </c>
      <c r="L533" s="76" t="s">
        <v>298</v>
      </c>
      <c r="M533" s="73" t="s">
        <v>290</v>
      </c>
      <c r="N533" s="76" t="s">
        <v>299</v>
      </c>
      <c r="O533" s="77" t="s">
        <v>299</v>
      </c>
      <c r="P533" s="78">
        <v>45444</v>
      </c>
      <c r="Q533" s="74" t="s">
        <v>292</v>
      </c>
      <c r="R533" s="74" t="s">
        <v>293</v>
      </c>
      <c r="S533" s="74"/>
      <c r="T533" s="74"/>
      <c r="U533" s="74"/>
    </row>
    <row r="534" spans="1:21" x14ac:dyDescent="0.25">
      <c r="A534" s="73" t="s">
        <v>1569</v>
      </c>
      <c r="B534" s="73" t="s">
        <v>1570</v>
      </c>
      <c r="C534" s="73" t="s">
        <v>285</v>
      </c>
      <c r="D534" s="73" t="s">
        <v>286</v>
      </c>
      <c r="E534" s="74">
        <v>14</v>
      </c>
      <c r="F534" s="73" t="s">
        <v>302</v>
      </c>
      <c r="G534" s="74">
        <v>125</v>
      </c>
      <c r="H534" s="73" t="s">
        <v>1518</v>
      </c>
      <c r="I534" s="74">
        <v>231</v>
      </c>
      <c r="J534" s="75">
        <v>340.2</v>
      </c>
      <c r="K534" s="75">
        <f t="shared" si="8"/>
        <v>78586.2</v>
      </c>
      <c r="L534" s="76" t="s">
        <v>298</v>
      </c>
      <c r="M534" s="73" t="s">
        <v>290</v>
      </c>
      <c r="N534" s="76" t="s">
        <v>299</v>
      </c>
      <c r="O534" s="77" t="s">
        <v>299</v>
      </c>
      <c r="P534" s="78">
        <v>45444</v>
      </c>
      <c r="Q534" s="74" t="s">
        <v>292</v>
      </c>
      <c r="R534" s="74" t="s">
        <v>293</v>
      </c>
      <c r="S534" s="74"/>
      <c r="T534" s="74"/>
      <c r="U534" s="74"/>
    </row>
    <row r="535" spans="1:21" x14ac:dyDescent="0.25">
      <c r="A535" s="73" t="s">
        <v>1571</v>
      </c>
      <c r="B535" s="73" t="s">
        <v>1572</v>
      </c>
      <c r="C535" s="73" t="s">
        <v>285</v>
      </c>
      <c r="D535" s="73" t="s">
        <v>286</v>
      </c>
      <c r="E535" s="74">
        <v>30</v>
      </c>
      <c r="F535" s="73" t="s">
        <v>302</v>
      </c>
      <c r="G535" s="74">
        <v>80</v>
      </c>
      <c r="H535" s="73" t="s">
        <v>288</v>
      </c>
      <c r="I535" s="74">
        <v>23</v>
      </c>
      <c r="J535" s="75">
        <v>529</v>
      </c>
      <c r="K535" s="75">
        <f t="shared" si="8"/>
        <v>12167</v>
      </c>
      <c r="L535" s="76" t="s">
        <v>298</v>
      </c>
      <c r="M535" s="73" t="s">
        <v>290</v>
      </c>
      <c r="N535" s="76" t="s">
        <v>299</v>
      </c>
      <c r="O535" s="77" t="s">
        <v>299</v>
      </c>
      <c r="P535" s="78">
        <v>45444</v>
      </c>
      <c r="Q535" s="74" t="s">
        <v>292</v>
      </c>
      <c r="R535" s="74" t="s">
        <v>293</v>
      </c>
      <c r="S535" s="74"/>
      <c r="T535" s="74"/>
      <c r="U535" s="74"/>
    </row>
    <row r="536" spans="1:21" x14ac:dyDescent="0.25">
      <c r="A536" s="73" t="s">
        <v>1573</v>
      </c>
      <c r="B536" s="73" t="s">
        <v>1574</v>
      </c>
      <c r="C536" s="73" t="s">
        <v>285</v>
      </c>
      <c r="D536" s="73" t="s">
        <v>286</v>
      </c>
      <c r="E536" s="74">
        <v>12</v>
      </c>
      <c r="F536" s="73" t="s">
        <v>287</v>
      </c>
      <c r="G536" s="74">
        <v>2</v>
      </c>
      <c r="H536" s="73" t="s">
        <v>288</v>
      </c>
      <c r="I536" s="74">
        <v>48</v>
      </c>
      <c r="J536" s="75">
        <v>9.1</v>
      </c>
      <c r="K536" s="75">
        <f t="shared" si="8"/>
        <v>436.79999999999995</v>
      </c>
      <c r="L536" s="76" t="s">
        <v>298</v>
      </c>
      <c r="M536" s="73" t="s">
        <v>290</v>
      </c>
      <c r="N536" s="76" t="s">
        <v>299</v>
      </c>
      <c r="O536" s="77" t="s">
        <v>299</v>
      </c>
      <c r="P536" s="78">
        <v>45444</v>
      </c>
      <c r="Q536" s="74" t="s">
        <v>292</v>
      </c>
      <c r="R536" s="74" t="s">
        <v>293</v>
      </c>
      <c r="S536" s="74"/>
      <c r="T536" s="74"/>
      <c r="U536" s="74"/>
    </row>
    <row r="537" spans="1:21" x14ac:dyDescent="0.25">
      <c r="A537" s="73" t="s">
        <v>1575</v>
      </c>
      <c r="B537" s="73" t="s">
        <v>1576</v>
      </c>
      <c r="C537" s="73" t="s">
        <v>285</v>
      </c>
      <c r="D537" s="73" t="s">
        <v>286</v>
      </c>
      <c r="E537" s="74">
        <v>12</v>
      </c>
      <c r="F537" s="73" t="s">
        <v>302</v>
      </c>
      <c r="G537" s="74">
        <v>2</v>
      </c>
      <c r="H537" s="73" t="s">
        <v>288</v>
      </c>
      <c r="I537" s="74">
        <v>50</v>
      </c>
      <c r="J537" s="75">
        <v>9.6300000000000008</v>
      </c>
      <c r="K537" s="75">
        <f t="shared" si="8"/>
        <v>481.50000000000006</v>
      </c>
      <c r="L537" s="76" t="s">
        <v>298</v>
      </c>
      <c r="M537" s="73" t="s">
        <v>290</v>
      </c>
      <c r="N537" s="76" t="s">
        <v>299</v>
      </c>
      <c r="O537" s="77" t="s">
        <v>299</v>
      </c>
      <c r="P537" s="78">
        <v>45444</v>
      </c>
      <c r="Q537" s="74" t="s">
        <v>292</v>
      </c>
      <c r="R537" s="74" t="s">
        <v>293</v>
      </c>
      <c r="S537" s="74"/>
      <c r="T537" s="74"/>
      <c r="U537" s="74"/>
    </row>
    <row r="538" spans="1:21" x14ac:dyDescent="0.25">
      <c r="A538" s="73" t="s">
        <v>1577</v>
      </c>
      <c r="B538" s="73" t="s">
        <v>1578</v>
      </c>
      <c r="C538" s="73" t="s">
        <v>285</v>
      </c>
      <c r="D538" s="73" t="s">
        <v>509</v>
      </c>
      <c r="E538" s="74">
        <v>60</v>
      </c>
      <c r="F538" s="73" t="s">
        <v>385</v>
      </c>
      <c r="G538" s="74">
        <v>100</v>
      </c>
      <c r="H538" s="73" t="s">
        <v>1579</v>
      </c>
      <c r="I538" s="74">
        <v>5</v>
      </c>
      <c r="J538" s="75">
        <v>42.1</v>
      </c>
      <c r="K538" s="75">
        <f t="shared" si="8"/>
        <v>210.5</v>
      </c>
      <c r="L538" s="76" t="s">
        <v>298</v>
      </c>
      <c r="M538" s="73" t="s">
        <v>290</v>
      </c>
      <c r="N538" s="76" t="s">
        <v>299</v>
      </c>
      <c r="O538" s="77" t="s">
        <v>299</v>
      </c>
      <c r="P538" s="78">
        <v>45444</v>
      </c>
      <c r="Q538" s="74" t="s">
        <v>292</v>
      </c>
      <c r="R538" s="74" t="s">
        <v>293</v>
      </c>
      <c r="S538" s="74"/>
      <c r="T538" s="74"/>
      <c r="U538" s="74"/>
    </row>
    <row r="539" spans="1:21" x14ac:dyDescent="0.25">
      <c r="A539" s="73" t="s">
        <v>1580</v>
      </c>
      <c r="B539" s="73" t="s">
        <v>1581</v>
      </c>
      <c r="C539" s="73" t="s">
        <v>285</v>
      </c>
      <c r="D539" s="73" t="s">
        <v>509</v>
      </c>
      <c r="E539" s="74">
        <v>60</v>
      </c>
      <c r="F539" s="73" t="s">
        <v>385</v>
      </c>
      <c r="G539" s="74">
        <v>100</v>
      </c>
      <c r="H539" s="73" t="s">
        <v>688</v>
      </c>
      <c r="I539" s="74">
        <v>5</v>
      </c>
      <c r="J539" s="75">
        <v>86.52</v>
      </c>
      <c r="K539" s="75">
        <f t="shared" si="8"/>
        <v>432.59999999999997</v>
      </c>
      <c r="L539" s="76" t="s">
        <v>298</v>
      </c>
      <c r="M539" s="73" t="s">
        <v>290</v>
      </c>
      <c r="N539" s="76" t="s">
        <v>299</v>
      </c>
      <c r="O539" s="77" t="s">
        <v>299</v>
      </c>
      <c r="P539" s="78">
        <v>45444</v>
      </c>
      <c r="Q539" s="74" t="s">
        <v>292</v>
      </c>
      <c r="R539" s="74" t="s">
        <v>293</v>
      </c>
      <c r="S539" s="74"/>
      <c r="T539" s="74"/>
      <c r="U539" s="74"/>
    </row>
    <row r="540" spans="1:21" x14ac:dyDescent="0.25">
      <c r="A540" s="73" t="s">
        <v>1582</v>
      </c>
      <c r="B540" s="73" t="s">
        <v>1583</v>
      </c>
      <c r="C540" s="73" t="s">
        <v>285</v>
      </c>
      <c r="D540" s="73" t="s">
        <v>286</v>
      </c>
      <c r="E540" s="74">
        <v>10</v>
      </c>
      <c r="F540" s="73" t="s">
        <v>302</v>
      </c>
      <c r="G540" s="74">
        <v>5</v>
      </c>
      <c r="H540" s="73" t="s">
        <v>1263</v>
      </c>
      <c r="I540" s="74">
        <v>178</v>
      </c>
      <c r="J540" s="75">
        <v>27.84</v>
      </c>
      <c r="K540" s="75">
        <f t="shared" si="8"/>
        <v>4955.5199999999995</v>
      </c>
      <c r="L540" s="76" t="s">
        <v>298</v>
      </c>
      <c r="M540" s="73" t="s">
        <v>290</v>
      </c>
      <c r="N540" s="76" t="s">
        <v>299</v>
      </c>
      <c r="O540" s="77" t="s">
        <v>299</v>
      </c>
      <c r="P540" s="78">
        <v>45444</v>
      </c>
      <c r="Q540" s="74" t="s">
        <v>292</v>
      </c>
      <c r="R540" s="74" t="s">
        <v>293</v>
      </c>
      <c r="S540" s="74"/>
      <c r="T540" s="74"/>
      <c r="U540" s="74"/>
    </row>
    <row r="541" spans="1:21" x14ac:dyDescent="0.25">
      <c r="A541" s="73" t="s">
        <v>1584</v>
      </c>
      <c r="B541" s="73" t="s">
        <v>1585</v>
      </c>
      <c r="C541" s="73" t="s">
        <v>440</v>
      </c>
      <c r="D541" s="73" t="s">
        <v>441</v>
      </c>
      <c r="E541" s="74">
        <v>60</v>
      </c>
      <c r="F541" s="73" t="s">
        <v>385</v>
      </c>
      <c r="G541" s="74">
        <v>1</v>
      </c>
      <c r="H541" s="73" t="s">
        <v>1586</v>
      </c>
      <c r="I541" s="74">
        <v>40</v>
      </c>
      <c r="J541" s="75">
        <v>202.5</v>
      </c>
      <c r="K541" s="75">
        <f t="shared" si="8"/>
        <v>8100</v>
      </c>
      <c r="L541" s="76" t="s">
        <v>298</v>
      </c>
      <c r="M541" s="73" t="s">
        <v>290</v>
      </c>
      <c r="N541" s="76" t="s">
        <v>299</v>
      </c>
      <c r="O541" s="77" t="s">
        <v>299</v>
      </c>
      <c r="P541" s="78">
        <v>45444</v>
      </c>
      <c r="Q541" s="74" t="s">
        <v>292</v>
      </c>
      <c r="R541" s="74" t="s">
        <v>293</v>
      </c>
      <c r="S541" s="74"/>
      <c r="T541" s="74"/>
      <c r="U541" s="74"/>
    </row>
    <row r="542" spans="1:21" x14ac:dyDescent="0.25">
      <c r="A542" s="73" t="s">
        <v>1587</v>
      </c>
      <c r="B542" s="73" t="s">
        <v>1588</v>
      </c>
      <c r="C542" s="73" t="s">
        <v>285</v>
      </c>
      <c r="D542" s="73" t="s">
        <v>296</v>
      </c>
      <c r="E542" s="74">
        <v>12</v>
      </c>
      <c r="F542" s="73" t="s">
        <v>297</v>
      </c>
      <c r="G542" s="74">
        <v>2</v>
      </c>
      <c r="H542" s="73" t="s">
        <v>1589</v>
      </c>
      <c r="I542" s="74">
        <v>145</v>
      </c>
      <c r="J542" s="75">
        <v>42.17</v>
      </c>
      <c r="K542" s="75">
        <f t="shared" si="8"/>
        <v>6114.6500000000005</v>
      </c>
      <c r="L542" s="76" t="s">
        <v>298</v>
      </c>
      <c r="M542" s="73" t="s">
        <v>290</v>
      </c>
      <c r="N542" s="76" t="s">
        <v>299</v>
      </c>
      <c r="O542" s="77" t="s">
        <v>299</v>
      </c>
      <c r="P542" s="78">
        <v>45444</v>
      </c>
      <c r="Q542" s="74" t="s">
        <v>292</v>
      </c>
      <c r="R542" s="74" t="s">
        <v>293</v>
      </c>
      <c r="S542" s="74"/>
      <c r="T542" s="74"/>
      <c r="U542" s="74"/>
    </row>
    <row r="543" spans="1:21" x14ac:dyDescent="0.25">
      <c r="A543" s="73" t="s">
        <v>1590</v>
      </c>
      <c r="B543" s="73" t="s">
        <v>1591</v>
      </c>
      <c r="C543" s="73" t="s">
        <v>285</v>
      </c>
      <c r="D543" s="73" t="s">
        <v>509</v>
      </c>
      <c r="E543" s="74">
        <v>30</v>
      </c>
      <c r="F543" s="73" t="s">
        <v>385</v>
      </c>
      <c r="G543" s="74">
        <v>5</v>
      </c>
      <c r="H543" s="73" t="s">
        <v>485</v>
      </c>
      <c r="I543" s="74">
        <v>15</v>
      </c>
      <c r="J543" s="75">
        <v>11.06</v>
      </c>
      <c r="K543" s="75">
        <f t="shared" si="8"/>
        <v>165.9</v>
      </c>
      <c r="L543" s="76" t="s">
        <v>298</v>
      </c>
      <c r="M543" s="73" t="s">
        <v>290</v>
      </c>
      <c r="N543" s="76" t="s">
        <v>299</v>
      </c>
      <c r="O543" s="77" t="s">
        <v>299</v>
      </c>
      <c r="P543" s="78">
        <v>45444</v>
      </c>
      <c r="Q543" s="74" t="s">
        <v>292</v>
      </c>
      <c r="R543" s="74" t="s">
        <v>293</v>
      </c>
      <c r="S543" s="74"/>
      <c r="T543" s="74"/>
      <c r="U543" s="74"/>
    </row>
    <row r="544" spans="1:21" x14ac:dyDescent="0.25">
      <c r="A544" s="73" t="s">
        <v>1592</v>
      </c>
      <c r="B544" s="73" t="s">
        <v>1593</v>
      </c>
      <c r="C544" s="73" t="s">
        <v>285</v>
      </c>
      <c r="D544" s="73" t="s">
        <v>286</v>
      </c>
      <c r="E544" s="74">
        <v>20</v>
      </c>
      <c r="F544" s="73" t="s">
        <v>302</v>
      </c>
      <c r="G544" s="74">
        <v>10</v>
      </c>
      <c r="H544" s="73" t="s">
        <v>288</v>
      </c>
      <c r="I544" s="74">
        <v>22</v>
      </c>
      <c r="J544" s="75">
        <v>20.96</v>
      </c>
      <c r="K544" s="75">
        <f t="shared" si="8"/>
        <v>461.12</v>
      </c>
      <c r="L544" s="76" t="s">
        <v>298</v>
      </c>
      <c r="M544" s="73" t="s">
        <v>290</v>
      </c>
      <c r="N544" s="76" t="s">
        <v>299</v>
      </c>
      <c r="O544" s="77" t="s">
        <v>299</v>
      </c>
      <c r="P544" s="78">
        <v>45444</v>
      </c>
      <c r="Q544" s="74" t="s">
        <v>292</v>
      </c>
      <c r="R544" s="74" t="s">
        <v>293</v>
      </c>
      <c r="S544" s="74"/>
      <c r="T544" s="74"/>
      <c r="U544" s="74"/>
    </row>
    <row r="545" spans="1:21" x14ac:dyDescent="0.25">
      <c r="A545" s="73" t="s">
        <v>1594</v>
      </c>
      <c r="B545" s="73" t="s">
        <v>1595</v>
      </c>
      <c r="C545" s="73" t="s">
        <v>440</v>
      </c>
      <c r="D545" s="73" t="s">
        <v>441</v>
      </c>
      <c r="E545" s="74">
        <v>60</v>
      </c>
      <c r="F545" s="73" t="s">
        <v>1596</v>
      </c>
      <c r="G545" s="74">
        <v>1</v>
      </c>
      <c r="H545" s="73" t="s">
        <v>1586</v>
      </c>
      <c r="I545" s="74">
        <v>30</v>
      </c>
      <c r="J545" s="75">
        <v>27.43</v>
      </c>
      <c r="K545" s="75">
        <f t="shared" si="8"/>
        <v>822.9</v>
      </c>
      <c r="L545" s="76" t="s">
        <v>298</v>
      </c>
      <c r="M545" s="73" t="s">
        <v>290</v>
      </c>
      <c r="N545" s="76" t="s">
        <v>299</v>
      </c>
      <c r="O545" s="77" t="s">
        <v>299</v>
      </c>
      <c r="P545" s="78">
        <v>45444</v>
      </c>
      <c r="Q545" s="74" t="s">
        <v>292</v>
      </c>
      <c r="R545" s="74" t="s">
        <v>293</v>
      </c>
      <c r="S545" s="74"/>
      <c r="T545" s="74"/>
      <c r="U545" s="74"/>
    </row>
    <row r="546" spans="1:21" x14ac:dyDescent="0.25">
      <c r="A546" s="73" t="s">
        <v>1597</v>
      </c>
      <c r="B546" s="73" t="s">
        <v>1598</v>
      </c>
      <c r="C546" s="73" t="s">
        <v>285</v>
      </c>
      <c r="D546" s="73" t="s">
        <v>286</v>
      </c>
      <c r="E546" s="74">
        <v>40</v>
      </c>
      <c r="F546" s="73" t="s">
        <v>287</v>
      </c>
      <c r="G546" s="74">
        <v>1</v>
      </c>
      <c r="H546" s="73" t="s">
        <v>288</v>
      </c>
      <c r="I546" s="74">
        <v>7</v>
      </c>
      <c r="J546" s="75">
        <v>242.68</v>
      </c>
      <c r="K546" s="75">
        <f t="shared" si="8"/>
        <v>1698.76</v>
      </c>
      <c r="L546" s="76" t="s">
        <v>298</v>
      </c>
      <c r="M546" s="73" t="s">
        <v>290</v>
      </c>
      <c r="N546" s="76" t="s">
        <v>299</v>
      </c>
      <c r="O546" s="77" t="s">
        <v>299</v>
      </c>
      <c r="P546" s="78">
        <v>45444</v>
      </c>
      <c r="Q546" s="74" t="s">
        <v>292</v>
      </c>
      <c r="R546" s="74" t="s">
        <v>293</v>
      </c>
      <c r="S546" s="74"/>
      <c r="T546" s="74"/>
      <c r="U546" s="74"/>
    </row>
    <row r="547" spans="1:21" x14ac:dyDescent="0.25">
      <c r="A547" s="73" t="s">
        <v>1599</v>
      </c>
      <c r="B547" s="73" t="s">
        <v>1598</v>
      </c>
      <c r="C547" s="73" t="s">
        <v>285</v>
      </c>
      <c r="D547" s="73" t="s">
        <v>286</v>
      </c>
      <c r="E547" s="74">
        <v>40</v>
      </c>
      <c r="F547" s="73" t="s">
        <v>287</v>
      </c>
      <c r="G547" s="74">
        <v>2</v>
      </c>
      <c r="H547" s="73" t="s">
        <v>288</v>
      </c>
      <c r="I547" s="74">
        <v>2</v>
      </c>
      <c r="J547" s="75">
        <v>468.42</v>
      </c>
      <c r="K547" s="75">
        <f t="shared" si="8"/>
        <v>936.84</v>
      </c>
      <c r="L547" s="76" t="s">
        <v>298</v>
      </c>
      <c r="M547" s="73" t="s">
        <v>290</v>
      </c>
      <c r="N547" s="76" t="s">
        <v>299</v>
      </c>
      <c r="O547" s="77" t="s">
        <v>299</v>
      </c>
      <c r="P547" s="78">
        <v>45444</v>
      </c>
      <c r="Q547" s="74" t="s">
        <v>292</v>
      </c>
      <c r="R547" s="74" t="s">
        <v>293</v>
      </c>
      <c r="S547" s="74"/>
      <c r="T547" s="74"/>
      <c r="U547" s="74"/>
    </row>
    <row r="548" spans="1:21" x14ac:dyDescent="0.25">
      <c r="A548" s="73" t="s">
        <v>1600</v>
      </c>
      <c r="B548" s="73" t="s">
        <v>1601</v>
      </c>
      <c r="C548" s="73" t="s">
        <v>285</v>
      </c>
      <c r="D548" s="73" t="s">
        <v>286</v>
      </c>
      <c r="E548" s="74">
        <v>40</v>
      </c>
      <c r="F548" s="73" t="s">
        <v>302</v>
      </c>
      <c r="G548" s="74">
        <v>1</v>
      </c>
      <c r="H548" s="73" t="s">
        <v>288</v>
      </c>
      <c r="I548" s="74">
        <v>2</v>
      </c>
      <c r="J548" s="75">
        <v>348.28</v>
      </c>
      <c r="K548" s="75">
        <f t="shared" si="8"/>
        <v>696.56</v>
      </c>
      <c r="L548" s="76" t="s">
        <v>298</v>
      </c>
      <c r="M548" s="73" t="s">
        <v>290</v>
      </c>
      <c r="N548" s="76" t="s">
        <v>299</v>
      </c>
      <c r="O548" s="77" t="s">
        <v>299</v>
      </c>
      <c r="P548" s="78">
        <v>45444</v>
      </c>
      <c r="Q548" s="74" t="s">
        <v>292</v>
      </c>
      <c r="R548" s="74" t="s">
        <v>293</v>
      </c>
      <c r="S548" s="74"/>
      <c r="T548" s="74"/>
      <c r="U548" s="74"/>
    </row>
    <row r="549" spans="1:21" x14ac:dyDescent="0.25">
      <c r="A549" s="73" t="s">
        <v>1602</v>
      </c>
      <c r="B549" s="73" t="s">
        <v>1603</v>
      </c>
      <c r="C549" s="73" t="s">
        <v>285</v>
      </c>
      <c r="D549" s="73" t="s">
        <v>286</v>
      </c>
      <c r="E549" s="74">
        <v>30</v>
      </c>
      <c r="F549" s="73" t="s">
        <v>302</v>
      </c>
      <c r="G549" s="74">
        <v>100</v>
      </c>
      <c r="H549" s="73" t="s">
        <v>943</v>
      </c>
      <c r="I549" s="74">
        <v>2</v>
      </c>
      <c r="J549" s="75">
        <v>1230.08</v>
      </c>
      <c r="K549" s="75">
        <f t="shared" si="8"/>
        <v>2460.16</v>
      </c>
      <c r="L549" s="76" t="s">
        <v>298</v>
      </c>
      <c r="M549" s="73" t="s">
        <v>290</v>
      </c>
      <c r="N549" s="76" t="s">
        <v>299</v>
      </c>
      <c r="O549" s="77" t="s">
        <v>299</v>
      </c>
      <c r="P549" s="78">
        <v>45444</v>
      </c>
      <c r="Q549" s="74" t="s">
        <v>292</v>
      </c>
      <c r="R549" s="74" t="s">
        <v>293</v>
      </c>
      <c r="S549" s="74"/>
      <c r="T549" s="74"/>
      <c r="U549" s="74"/>
    </row>
    <row r="550" spans="1:21" x14ac:dyDescent="0.25">
      <c r="A550" s="73" t="s">
        <v>1604</v>
      </c>
      <c r="B550" s="73" t="s">
        <v>1605</v>
      </c>
      <c r="C550" s="73" t="s">
        <v>285</v>
      </c>
      <c r="D550" s="73" t="s">
        <v>364</v>
      </c>
      <c r="E550" s="74">
        <v>30</v>
      </c>
      <c r="F550" s="73" t="s">
        <v>365</v>
      </c>
      <c r="G550" s="74">
        <v>50</v>
      </c>
      <c r="H550" s="73" t="s">
        <v>681</v>
      </c>
      <c r="I550" s="74">
        <v>89</v>
      </c>
      <c r="J550" s="75">
        <v>53.75</v>
      </c>
      <c r="K550" s="75">
        <f t="shared" si="8"/>
        <v>4783.75</v>
      </c>
      <c r="L550" s="76" t="s">
        <v>298</v>
      </c>
      <c r="M550" s="73" t="s">
        <v>290</v>
      </c>
      <c r="N550" s="76" t="s">
        <v>299</v>
      </c>
      <c r="O550" s="77" t="s">
        <v>299</v>
      </c>
      <c r="P550" s="78">
        <v>45444</v>
      </c>
      <c r="Q550" s="74" t="s">
        <v>292</v>
      </c>
      <c r="R550" s="74" t="s">
        <v>293</v>
      </c>
      <c r="S550" s="74"/>
      <c r="T550" s="74"/>
      <c r="U550" s="74"/>
    </row>
    <row r="551" spans="1:21" x14ac:dyDescent="0.25">
      <c r="A551" s="73" t="s">
        <v>1606</v>
      </c>
      <c r="B551" s="73" t="s">
        <v>1607</v>
      </c>
      <c r="C551" s="73" t="s">
        <v>285</v>
      </c>
      <c r="D551" s="73" t="s">
        <v>364</v>
      </c>
      <c r="E551" s="74">
        <v>30</v>
      </c>
      <c r="F551" s="73" t="s">
        <v>365</v>
      </c>
      <c r="G551" s="74">
        <v>50</v>
      </c>
      <c r="H551" s="73" t="s">
        <v>288</v>
      </c>
      <c r="I551" s="74">
        <v>78</v>
      </c>
      <c r="J551" s="75">
        <v>25.5</v>
      </c>
      <c r="K551" s="75">
        <f t="shared" si="8"/>
        <v>1989</v>
      </c>
      <c r="L551" s="76" t="s">
        <v>298</v>
      </c>
      <c r="M551" s="73" t="s">
        <v>290</v>
      </c>
      <c r="N551" s="76" t="s">
        <v>299</v>
      </c>
      <c r="O551" s="77" t="s">
        <v>299</v>
      </c>
      <c r="P551" s="78">
        <v>45444</v>
      </c>
      <c r="Q551" s="74" t="s">
        <v>292</v>
      </c>
      <c r="R551" s="74" t="s">
        <v>293</v>
      </c>
      <c r="S551" s="74"/>
      <c r="T551" s="74"/>
      <c r="U551" s="74"/>
    </row>
    <row r="552" spans="1:21" x14ac:dyDescent="0.25">
      <c r="A552" s="73" t="s">
        <v>1608</v>
      </c>
      <c r="B552" s="73" t="s">
        <v>1609</v>
      </c>
      <c r="C552" s="73" t="s">
        <v>285</v>
      </c>
      <c r="D552" s="73" t="s">
        <v>357</v>
      </c>
      <c r="E552" s="74">
        <v>30</v>
      </c>
      <c r="F552" s="73" t="s">
        <v>880</v>
      </c>
      <c r="G552" s="74">
        <v>50</v>
      </c>
      <c r="H552" s="73" t="s">
        <v>288</v>
      </c>
      <c r="I552" s="74">
        <v>121</v>
      </c>
      <c r="J552" s="75">
        <v>19.059999999999999</v>
      </c>
      <c r="K552" s="75">
        <f t="shared" si="8"/>
        <v>2306.2599999999998</v>
      </c>
      <c r="L552" s="76" t="s">
        <v>298</v>
      </c>
      <c r="M552" s="73" t="s">
        <v>290</v>
      </c>
      <c r="N552" s="76" t="s">
        <v>299</v>
      </c>
      <c r="O552" s="77" t="s">
        <v>299</v>
      </c>
      <c r="P552" s="78">
        <v>45444</v>
      </c>
      <c r="Q552" s="74" t="s">
        <v>292</v>
      </c>
      <c r="R552" s="74" t="s">
        <v>293</v>
      </c>
      <c r="S552" s="74"/>
      <c r="T552" s="74"/>
      <c r="U552" s="74"/>
    </row>
    <row r="553" spans="1:21" x14ac:dyDescent="0.25">
      <c r="A553" s="73" t="s">
        <v>1610</v>
      </c>
      <c r="B553" s="73" t="s">
        <v>1611</v>
      </c>
      <c r="C553" s="73" t="s">
        <v>285</v>
      </c>
      <c r="D553" s="73" t="s">
        <v>449</v>
      </c>
      <c r="E553" s="74">
        <v>100</v>
      </c>
      <c r="F553" s="73" t="s">
        <v>587</v>
      </c>
      <c r="G553" s="74">
        <v>0</v>
      </c>
      <c r="H553" s="73" t="s">
        <v>1612</v>
      </c>
      <c r="I553" s="74">
        <v>9</v>
      </c>
      <c r="J553" s="75">
        <v>352.41</v>
      </c>
      <c r="K553" s="75">
        <f t="shared" si="8"/>
        <v>3171.69</v>
      </c>
      <c r="L553" s="76" t="s">
        <v>298</v>
      </c>
      <c r="M553" s="73" t="s">
        <v>290</v>
      </c>
      <c r="N553" s="76" t="s">
        <v>299</v>
      </c>
      <c r="O553" s="77" t="s">
        <v>299</v>
      </c>
      <c r="P553" s="78">
        <v>45444</v>
      </c>
      <c r="Q553" s="74" t="s">
        <v>292</v>
      </c>
      <c r="R553" s="74" t="s">
        <v>293</v>
      </c>
      <c r="S553" s="74"/>
      <c r="T553" s="74"/>
      <c r="U553" s="74"/>
    </row>
    <row r="554" spans="1:21" x14ac:dyDescent="0.25">
      <c r="A554" s="73" t="s">
        <v>1613</v>
      </c>
      <c r="B554" s="73" t="s">
        <v>1614</v>
      </c>
      <c r="C554" s="73" t="s">
        <v>285</v>
      </c>
      <c r="D554" s="73" t="s">
        <v>296</v>
      </c>
      <c r="E554" s="74">
        <v>90</v>
      </c>
      <c r="F554" s="73" t="s">
        <v>297</v>
      </c>
      <c r="G554" s="74">
        <v>5</v>
      </c>
      <c r="H554" s="73" t="s">
        <v>1615</v>
      </c>
      <c r="I554" s="74">
        <v>8</v>
      </c>
      <c r="J554" s="75">
        <v>821.73</v>
      </c>
      <c r="K554" s="75">
        <f t="shared" si="8"/>
        <v>6573.84</v>
      </c>
      <c r="L554" s="76" t="s">
        <v>298</v>
      </c>
      <c r="M554" s="73" t="s">
        <v>290</v>
      </c>
      <c r="N554" s="76" t="s">
        <v>299</v>
      </c>
      <c r="O554" s="77" t="s">
        <v>299</v>
      </c>
      <c r="P554" s="78">
        <v>45444</v>
      </c>
      <c r="Q554" s="74" t="s">
        <v>292</v>
      </c>
      <c r="R554" s="74" t="s">
        <v>293</v>
      </c>
      <c r="S554" s="74"/>
      <c r="T554" s="74"/>
      <c r="U554" s="74"/>
    </row>
    <row r="555" spans="1:21" x14ac:dyDescent="0.25">
      <c r="A555" s="73" t="s">
        <v>1616</v>
      </c>
      <c r="B555" s="73" t="s">
        <v>1617</v>
      </c>
      <c r="C555" s="73" t="s">
        <v>285</v>
      </c>
      <c r="D555" s="73" t="s">
        <v>397</v>
      </c>
      <c r="E555" s="74">
        <v>4</v>
      </c>
      <c r="F555" s="73" t="s">
        <v>398</v>
      </c>
      <c r="G555" s="74">
        <v>109</v>
      </c>
      <c r="H555" s="73" t="s">
        <v>1618</v>
      </c>
      <c r="I555" s="74">
        <v>2</v>
      </c>
      <c r="J555" s="75">
        <v>212.32</v>
      </c>
      <c r="K555" s="75">
        <f t="shared" si="8"/>
        <v>424.64</v>
      </c>
      <c r="L555" s="76" t="s">
        <v>298</v>
      </c>
      <c r="M555" s="73" t="s">
        <v>290</v>
      </c>
      <c r="N555" s="76" t="s">
        <v>299</v>
      </c>
      <c r="O555" s="77" t="s">
        <v>299</v>
      </c>
      <c r="P555" s="78">
        <v>45444</v>
      </c>
      <c r="Q555" s="74" t="s">
        <v>292</v>
      </c>
      <c r="R555" s="74" t="s">
        <v>293</v>
      </c>
      <c r="S555" s="74"/>
      <c r="T555" s="74"/>
      <c r="U555" s="74"/>
    </row>
    <row r="556" spans="1:21" x14ac:dyDescent="0.25">
      <c r="A556" s="73" t="s">
        <v>1619</v>
      </c>
      <c r="B556" s="73" t="s">
        <v>1620</v>
      </c>
      <c r="C556" s="73" t="s">
        <v>285</v>
      </c>
      <c r="D556" s="73" t="s">
        <v>397</v>
      </c>
      <c r="E556" s="74">
        <v>15</v>
      </c>
      <c r="F556" s="73" t="s">
        <v>398</v>
      </c>
      <c r="G556" s="74">
        <v>17</v>
      </c>
      <c r="H556" s="73" t="s">
        <v>1063</v>
      </c>
      <c r="I556" s="74">
        <v>25</v>
      </c>
      <c r="J556" s="75">
        <v>91.34</v>
      </c>
      <c r="K556" s="75">
        <f t="shared" si="8"/>
        <v>2283.5</v>
      </c>
      <c r="L556" s="76" t="s">
        <v>298</v>
      </c>
      <c r="M556" s="73" t="s">
        <v>290</v>
      </c>
      <c r="N556" s="76" t="s">
        <v>299</v>
      </c>
      <c r="O556" s="77" t="s">
        <v>299</v>
      </c>
      <c r="P556" s="78">
        <v>45444</v>
      </c>
      <c r="Q556" s="74" t="s">
        <v>292</v>
      </c>
      <c r="R556" s="74" t="s">
        <v>293</v>
      </c>
      <c r="S556" s="74"/>
      <c r="T556" s="74"/>
      <c r="U556" s="74"/>
    </row>
    <row r="557" spans="1:21" x14ac:dyDescent="0.25">
      <c r="A557" s="73" t="s">
        <v>1621</v>
      </c>
      <c r="B557" s="73" t="s">
        <v>1622</v>
      </c>
      <c r="C557" s="73" t="s">
        <v>285</v>
      </c>
      <c r="D557" s="73" t="s">
        <v>1137</v>
      </c>
      <c r="E557" s="74">
        <v>255</v>
      </c>
      <c r="F557" s="73" t="s">
        <v>1623</v>
      </c>
      <c r="G557" s="74">
        <v>255</v>
      </c>
      <c r="H557" s="73" t="s">
        <v>1063</v>
      </c>
      <c r="I557" s="74">
        <v>23</v>
      </c>
      <c r="J557" s="75">
        <v>101.74</v>
      </c>
      <c r="K557" s="75">
        <f t="shared" si="8"/>
        <v>2340.02</v>
      </c>
      <c r="L557" s="76" t="s">
        <v>298</v>
      </c>
      <c r="M557" s="73" t="s">
        <v>290</v>
      </c>
      <c r="N557" s="76" t="s">
        <v>299</v>
      </c>
      <c r="O557" s="77" t="s">
        <v>299</v>
      </c>
      <c r="P557" s="78">
        <v>45444</v>
      </c>
      <c r="Q557" s="74" t="s">
        <v>292</v>
      </c>
      <c r="R557" s="74" t="s">
        <v>293</v>
      </c>
      <c r="S557" s="74"/>
      <c r="T557" s="74"/>
      <c r="U557" s="74"/>
    </row>
    <row r="558" spans="1:21" x14ac:dyDescent="0.25">
      <c r="A558" s="73" t="s">
        <v>1624</v>
      </c>
      <c r="B558" s="73" t="s">
        <v>1625</v>
      </c>
      <c r="C558" s="73" t="s">
        <v>285</v>
      </c>
      <c r="D558" s="73" t="s">
        <v>830</v>
      </c>
      <c r="E558" s="74">
        <v>250</v>
      </c>
      <c r="F558" s="73" t="s">
        <v>385</v>
      </c>
      <c r="G558" s="74">
        <v>8</v>
      </c>
      <c r="H558" s="73" t="s">
        <v>1626</v>
      </c>
      <c r="I558" s="74">
        <v>81</v>
      </c>
      <c r="J558" s="75">
        <v>79.61</v>
      </c>
      <c r="K558" s="75">
        <f t="shared" si="8"/>
        <v>6448.41</v>
      </c>
      <c r="L558" s="76" t="s">
        <v>298</v>
      </c>
      <c r="M558" s="73" t="s">
        <v>290</v>
      </c>
      <c r="N558" s="76" t="s">
        <v>299</v>
      </c>
      <c r="O558" s="77" t="s">
        <v>299</v>
      </c>
      <c r="P558" s="78">
        <v>45444</v>
      </c>
      <c r="Q558" s="74" t="s">
        <v>292</v>
      </c>
      <c r="R558" s="74" t="s">
        <v>293</v>
      </c>
      <c r="S558" s="74"/>
      <c r="T558" s="74"/>
      <c r="U558" s="74"/>
    </row>
    <row r="559" spans="1:21" x14ac:dyDescent="0.25">
      <c r="A559" s="73" t="s">
        <v>1627</v>
      </c>
      <c r="B559" s="73" t="s">
        <v>1628</v>
      </c>
      <c r="C559" s="73" t="s">
        <v>285</v>
      </c>
      <c r="D559" s="73" t="s">
        <v>397</v>
      </c>
      <c r="E559" s="74">
        <v>10</v>
      </c>
      <c r="F559" s="73" t="s">
        <v>398</v>
      </c>
      <c r="G559" s="74">
        <v>80</v>
      </c>
      <c r="H559" s="73" t="s">
        <v>1629</v>
      </c>
      <c r="I559" s="74">
        <v>231</v>
      </c>
      <c r="J559" s="75">
        <v>133.08000000000001</v>
      </c>
      <c r="K559" s="75">
        <f t="shared" si="8"/>
        <v>30741.480000000003</v>
      </c>
      <c r="L559" s="76" t="s">
        <v>298</v>
      </c>
      <c r="M559" s="73" t="s">
        <v>290</v>
      </c>
      <c r="N559" s="76" t="s">
        <v>299</v>
      </c>
      <c r="O559" s="77" t="s">
        <v>299</v>
      </c>
      <c r="P559" s="78">
        <v>45444</v>
      </c>
      <c r="Q559" s="74" t="s">
        <v>292</v>
      </c>
      <c r="R559" s="74" t="s">
        <v>293</v>
      </c>
      <c r="S559" s="74"/>
      <c r="T559" s="74"/>
      <c r="U559" s="74"/>
    </row>
    <row r="560" spans="1:21" x14ac:dyDescent="0.25">
      <c r="A560" s="73" t="s">
        <v>1630</v>
      </c>
      <c r="B560" s="73" t="s">
        <v>1631</v>
      </c>
      <c r="C560" s="73" t="s">
        <v>285</v>
      </c>
      <c r="D560" s="73" t="s">
        <v>392</v>
      </c>
      <c r="E560" s="74">
        <v>100</v>
      </c>
      <c r="F560" s="73" t="s">
        <v>385</v>
      </c>
      <c r="G560" s="74">
        <v>1</v>
      </c>
      <c r="H560" s="73" t="s">
        <v>795</v>
      </c>
      <c r="I560" s="74">
        <v>12</v>
      </c>
      <c r="J560" s="75">
        <v>177</v>
      </c>
      <c r="K560" s="75">
        <f t="shared" si="8"/>
        <v>2124</v>
      </c>
      <c r="L560" s="76" t="s">
        <v>298</v>
      </c>
      <c r="M560" s="73" t="s">
        <v>290</v>
      </c>
      <c r="N560" s="76" t="s">
        <v>299</v>
      </c>
      <c r="O560" s="77" t="s">
        <v>299</v>
      </c>
      <c r="P560" s="78">
        <v>45444</v>
      </c>
      <c r="Q560" s="74" t="s">
        <v>292</v>
      </c>
      <c r="R560" s="74" t="s">
        <v>293</v>
      </c>
      <c r="S560" s="74"/>
      <c r="T560" s="74"/>
      <c r="U560" s="74"/>
    </row>
    <row r="561" spans="1:21" x14ac:dyDescent="0.25">
      <c r="A561" s="73" t="s">
        <v>1632</v>
      </c>
      <c r="B561" s="73" t="s">
        <v>1631</v>
      </c>
      <c r="C561" s="73" t="s">
        <v>285</v>
      </c>
      <c r="D561" s="73" t="s">
        <v>296</v>
      </c>
      <c r="E561" s="74">
        <v>28</v>
      </c>
      <c r="F561" s="73" t="s">
        <v>297</v>
      </c>
      <c r="G561" s="74">
        <v>200</v>
      </c>
      <c r="H561" s="73" t="s">
        <v>288</v>
      </c>
      <c r="I561" s="74">
        <v>1</v>
      </c>
      <c r="J561" s="75">
        <v>531</v>
      </c>
      <c r="K561" s="75">
        <f t="shared" si="8"/>
        <v>531</v>
      </c>
      <c r="L561" s="76" t="s">
        <v>298</v>
      </c>
      <c r="M561" s="73" t="s">
        <v>290</v>
      </c>
      <c r="N561" s="76" t="s">
        <v>299</v>
      </c>
      <c r="O561" s="77" t="s">
        <v>299</v>
      </c>
      <c r="P561" s="78">
        <v>45444</v>
      </c>
      <c r="Q561" s="74" t="s">
        <v>292</v>
      </c>
      <c r="R561" s="74" t="s">
        <v>293</v>
      </c>
      <c r="S561" s="74"/>
      <c r="T561" s="74"/>
      <c r="U561" s="74"/>
    </row>
    <row r="562" spans="1:21" x14ac:dyDescent="0.25">
      <c r="A562" s="73" t="s">
        <v>1633</v>
      </c>
      <c r="B562" s="73" t="s">
        <v>1634</v>
      </c>
      <c r="C562" s="73" t="s">
        <v>285</v>
      </c>
      <c r="D562" s="73" t="s">
        <v>286</v>
      </c>
      <c r="E562" s="74">
        <v>20</v>
      </c>
      <c r="F562" s="73" t="s">
        <v>302</v>
      </c>
      <c r="G562" s="74">
        <v>25</v>
      </c>
      <c r="H562" s="73" t="s">
        <v>1635</v>
      </c>
      <c r="I562" s="74">
        <v>132</v>
      </c>
      <c r="J562" s="75">
        <v>29.53</v>
      </c>
      <c r="K562" s="75">
        <f t="shared" si="8"/>
        <v>3897.96</v>
      </c>
      <c r="L562" s="76" t="s">
        <v>298</v>
      </c>
      <c r="M562" s="73" t="s">
        <v>290</v>
      </c>
      <c r="N562" s="76" t="s">
        <v>299</v>
      </c>
      <c r="O562" s="77" t="s">
        <v>299</v>
      </c>
      <c r="P562" s="78">
        <v>45444</v>
      </c>
      <c r="Q562" s="74" t="s">
        <v>292</v>
      </c>
      <c r="R562" s="74" t="s">
        <v>293</v>
      </c>
      <c r="S562" s="74"/>
      <c r="T562" s="74"/>
      <c r="U562" s="74"/>
    </row>
    <row r="563" spans="1:21" x14ac:dyDescent="0.25">
      <c r="A563" s="73" t="s">
        <v>1636</v>
      </c>
      <c r="B563" s="73" t="s">
        <v>1637</v>
      </c>
      <c r="C563" s="73" t="s">
        <v>285</v>
      </c>
      <c r="D563" s="73" t="s">
        <v>445</v>
      </c>
      <c r="E563" s="74">
        <v>5</v>
      </c>
      <c r="F563" s="73" t="s">
        <v>446</v>
      </c>
      <c r="G563" s="74">
        <v>25</v>
      </c>
      <c r="H563" s="73" t="s">
        <v>1638</v>
      </c>
      <c r="I563" s="74">
        <v>3</v>
      </c>
      <c r="J563" s="75">
        <v>79.7</v>
      </c>
      <c r="K563" s="75">
        <f t="shared" si="8"/>
        <v>239.10000000000002</v>
      </c>
      <c r="L563" s="76" t="s">
        <v>298</v>
      </c>
      <c r="M563" s="73" t="s">
        <v>290</v>
      </c>
      <c r="N563" s="76" t="s">
        <v>299</v>
      </c>
      <c r="O563" s="77" t="s">
        <v>299</v>
      </c>
      <c r="P563" s="78">
        <v>45444</v>
      </c>
      <c r="Q563" s="74" t="s">
        <v>292</v>
      </c>
      <c r="R563" s="74" t="s">
        <v>293</v>
      </c>
      <c r="S563" s="74"/>
      <c r="T563" s="74"/>
      <c r="U563" s="74"/>
    </row>
    <row r="564" spans="1:21" x14ac:dyDescent="0.25">
      <c r="A564" s="73" t="s">
        <v>1639</v>
      </c>
      <c r="B564" s="73" t="s">
        <v>1640</v>
      </c>
      <c r="C564" s="73" t="s">
        <v>285</v>
      </c>
      <c r="D564" s="73" t="s">
        <v>445</v>
      </c>
      <c r="E564" s="74">
        <v>1</v>
      </c>
      <c r="F564" s="73" t="s">
        <v>446</v>
      </c>
      <c r="G564" s="74">
        <v>150</v>
      </c>
      <c r="H564" s="73" t="s">
        <v>1311</v>
      </c>
      <c r="I564" s="74">
        <v>13</v>
      </c>
      <c r="J564" s="75">
        <v>212.43</v>
      </c>
      <c r="K564" s="75">
        <f t="shared" si="8"/>
        <v>2761.59</v>
      </c>
      <c r="L564" s="76" t="s">
        <v>298</v>
      </c>
      <c r="M564" s="73" t="s">
        <v>290</v>
      </c>
      <c r="N564" s="76" t="s">
        <v>299</v>
      </c>
      <c r="O564" s="77" t="s">
        <v>299</v>
      </c>
      <c r="P564" s="78">
        <v>45444</v>
      </c>
      <c r="Q564" s="74" t="s">
        <v>292</v>
      </c>
      <c r="R564" s="74" t="s">
        <v>293</v>
      </c>
      <c r="S564" s="74"/>
      <c r="T564" s="74"/>
      <c r="U564" s="74"/>
    </row>
    <row r="565" spans="1:21" x14ac:dyDescent="0.25">
      <c r="A565" s="73" t="s">
        <v>1641</v>
      </c>
      <c r="B565" s="73" t="s">
        <v>1642</v>
      </c>
      <c r="C565" s="73" t="s">
        <v>285</v>
      </c>
      <c r="D565" s="73" t="s">
        <v>286</v>
      </c>
      <c r="E565" s="74">
        <v>24</v>
      </c>
      <c r="F565" s="73" t="s">
        <v>302</v>
      </c>
      <c r="G565" s="74">
        <v>5</v>
      </c>
      <c r="H565" s="73" t="s">
        <v>288</v>
      </c>
      <c r="I565" s="74">
        <v>8</v>
      </c>
      <c r="J565" s="75">
        <v>181.5</v>
      </c>
      <c r="K565" s="75">
        <f t="shared" si="8"/>
        <v>1452</v>
      </c>
      <c r="L565" s="76" t="s">
        <v>298</v>
      </c>
      <c r="M565" s="73" t="s">
        <v>290</v>
      </c>
      <c r="N565" s="76" t="s">
        <v>299</v>
      </c>
      <c r="O565" s="77" t="s">
        <v>299</v>
      </c>
      <c r="P565" s="78">
        <v>45444</v>
      </c>
      <c r="Q565" s="74" t="s">
        <v>292</v>
      </c>
      <c r="R565" s="74" t="s">
        <v>293</v>
      </c>
      <c r="S565" s="74"/>
      <c r="T565" s="74"/>
      <c r="U565" s="74"/>
    </row>
    <row r="566" spans="1:21" x14ac:dyDescent="0.25">
      <c r="A566" s="73" t="s">
        <v>1643</v>
      </c>
      <c r="B566" s="73" t="s">
        <v>1644</v>
      </c>
      <c r="C566" s="73" t="s">
        <v>285</v>
      </c>
      <c r="D566" s="73" t="s">
        <v>1450</v>
      </c>
      <c r="E566" s="74">
        <v>20</v>
      </c>
      <c r="F566" s="73" t="s">
        <v>1645</v>
      </c>
      <c r="G566" s="74">
        <v>5</v>
      </c>
      <c r="H566" s="73" t="s">
        <v>288</v>
      </c>
      <c r="I566" s="74">
        <v>166</v>
      </c>
      <c r="J566" s="75">
        <v>219.19</v>
      </c>
      <c r="K566" s="75">
        <f t="shared" si="8"/>
        <v>36385.54</v>
      </c>
      <c r="L566" s="76" t="s">
        <v>298</v>
      </c>
      <c r="M566" s="73" t="s">
        <v>290</v>
      </c>
      <c r="N566" s="76" t="s">
        <v>299</v>
      </c>
      <c r="O566" s="77" t="s">
        <v>299</v>
      </c>
      <c r="P566" s="78">
        <v>45444</v>
      </c>
      <c r="Q566" s="74" t="s">
        <v>292</v>
      </c>
      <c r="R566" s="74" t="s">
        <v>293</v>
      </c>
      <c r="S566" s="74"/>
      <c r="T566" s="74"/>
      <c r="U566" s="74"/>
    </row>
    <row r="567" spans="1:21" x14ac:dyDescent="0.25">
      <c r="A567" s="73" t="s">
        <v>1646</v>
      </c>
      <c r="B567" s="73" t="s">
        <v>1647</v>
      </c>
      <c r="C567" s="73" t="s">
        <v>285</v>
      </c>
      <c r="D567" s="73" t="s">
        <v>286</v>
      </c>
      <c r="E567" s="74">
        <v>7</v>
      </c>
      <c r="F567" s="73" t="s">
        <v>302</v>
      </c>
      <c r="G567" s="74">
        <v>15</v>
      </c>
      <c r="H567" s="73" t="s">
        <v>1648</v>
      </c>
      <c r="I567" s="74">
        <v>48</v>
      </c>
      <c r="J567" s="75">
        <v>596.01</v>
      </c>
      <c r="K567" s="75">
        <f t="shared" si="8"/>
        <v>28608.48</v>
      </c>
      <c r="L567" s="76" t="s">
        <v>298</v>
      </c>
      <c r="M567" s="73" t="s">
        <v>290</v>
      </c>
      <c r="N567" s="76" t="s">
        <v>299</v>
      </c>
      <c r="O567" s="77" t="s">
        <v>299</v>
      </c>
      <c r="P567" s="78">
        <v>45444</v>
      </c>
      <c r="Q567" s="74" t="s">
        <v>292</v>
      </c>
      <c r="R567" s="74" t="s">
        <v>293</v>
      </c>
      <c r="S567" s="74"/>
      <c r="T567" s="74"/>
      <c r="U567" s="74"/>
    </row>
    <row r="568" spans="1:21" x14ac:dyDescent="0.25">
      <c r="A568" s="73" t="s">
        <v>1649</v>
      </c>
      <c r="B568" s="73" t="s">
        <v>1650</v>
      </c>
      <c r="C568" s="73" t="s">
        <v>285</v>
      </c>
      <c r="D568" s="73" t="s">
        <v>296</v>
      </c>
      <c r="E568" s="74">
        <v>10</v>
      </c>
      <c r="F568" s="73" t="s">
        <v>297</v>
      </c>
      <c r="G568" s="74">
        <v>15</v>
      </c>
      <c r="H568" s="73" t="s">
        <v>1651</v>
      </c>
      <c r="I568" s="74">
        <v>81</v>
      </c>
      <c r="J568" s="75">
        <v>521.22</v>
      </c>
      <c r="K568" s="75">
        <f t="shared" si="8"/>
        <v>42218.82</v>
      </c>
      <c r="L568" s="76" t="s">
        <v>298</v>
      </c>
      <c r="M568" s="73" t="s">
        <v>290</v>
      </c>
      <c r="N568" s="76" t="s">
        <v>299</v>
      </c>
      <c r="O568" s="77" t="s">
        <v>299</v>
      </c>
      <c r="P568" s="78">
        <v>45444</v>
      </c>
      <c r="Q568" s="74" t="s">
        <v>292</v>
      </c>
      <c r="R568" s="74" t="s">
        <v>293</v>
      </c>
      <c r="S568" s="74"/>
      <c r="T568" s="74"/>
      <c r="U568" s="74"/>
    </row>
    <row r="569" spans="1:21" x14ac:dyDescent="0.25">
      <c r="A569" s="73" t="s">
        <v>1652</v>
      </c>
      <c r="B569" s="73" t="s">
        <v>1653</v>
      </c>
      <c r="C569" s="73" t="s">
        <v>285</v>
      </c>
      <c r="D569" s="73" t="s">
        <v>296</v>
      </c>
      <c r="E569" s="74">
        <v>20</v>
      </c>
      <c r="F569" s="73" t="s">
        <v>297</v>
      </c>
      <c r="G569" s="74">
        <v>15</v>
      </c>
      <c r="H569" s="73" t="s">
        <v>1651</v>
      </c>
      <c r="I569" s="74">
        <v>105</v>
      </c>
      <c r="J569" s="75">
        <v>77.84</v>
      </c>
      <c r="K569" s="75">
        <f t="shared" si="8"/>
        <v>8173.2000000000007</v>
      </c>
      <c r="L569" s="76" t="s">
        <v>298</v>
      </c>
      <c r="M569" s="73" t="s">
        <v>290</v>
      </c>
      <c r="N569" s="76" t="s">
        <v>299</v>
      </c>
      <c r="O569" s="77" t="s">
        <v>299</v>
      </c>
      <c r="P569" s="78">
        <v>45444</v>
      </c>
      <c r="Q569" s="74" t="s">
        <v>292</v>
      </c>
      <c r="R569" s="74" t="s">
        <v>293</v>
      </c>
      <c r="S569" s="74"/>
      <c r="T569" s="74"/>
      <c r="U569" s="74"/>
    </row>
    <row r="570" spans="1:21" x14ac:dyDescent="0.25">
      <c r="A570" s="73" t="s">
        <v>1654</v>
      </c>
      <c r="B570" s="73" t="s">
        <v>1655</v>
      </c>
      <c r="C570" s="73" t="s">
        <v>285</v>
      </c>
      <c r="D570" s="73" t="s">
        <v>286</v>
      </c>
      <c r="E570" s="74">
        <v>30</v>
      </c>
      <c r="F570" s="73" t="s">
        <v>302</v>
      </c>
      <c r="G570" s="74">
        <v>20</v>
      </c>
      <c r="H570" s="73" t="s">
        <v>288</v>
      </c>
      <c r="I570" s="74">
        <v>6</v>
      </c>
      <c r="J570" s="75">
        <v>365.62</v>
      </c>
      <c r="K570" s="75">
        <f t="shared" si="8"/>
        <v>2193.7200000000003</v>
      </c>
      <c r="L570" s="76" t="s">
        <v>298</v>
      </c>
      <c r="M570" s="73" t="s">
        <v>290</v>
      </c>
      <c r="N570" s="76" t="s">
        <v>299</v>
      </c>
      <c r="O570" s="77" t="s">
        <v>299</v>
      </c>
      <c r="P570" s="78">
        <v>45444</v>
      </c>
      <c r="Q570" s="74" t="s">
        <v>292</v>
      </c>
      <c r="R570" s="74" t="s">
        <v>293</v>
      </c>
      <c r="S570" s="74"/>
      <c r="T570" s="74"/>
      <c r="U570" s="74"/>
    </row>
    <row r="571" spans="1:21" x14ac:dyDescent="0.25">
      <c r="A571" s="73" t="s">
        <v>1656</v>
      </c>
      <c r="B571" s="73" t="s">
        <v>1657</v>
      </c>
      <c r="C571" s="73" t="s">
        <v>285</v>
      </c>
      <c r="D571" s="73" t="s">
        <v>286</v>
      </c>
      <c r="E571" s="74">
        <v>30</v>
      </c>
      <c r="F571" s="73" t="s">
        <v>302</v>
      </c>
      <c r="G571" s="74">
        <v>10</v>
      </c>
      <c r="H571" s="73" t="s">
        <v>288</v>
      </c>
      <c r="I571" s="74">
        <v>56</v>
      </c>
      <c r="J571" s="75">
        <v>257.57</v>
      </c>
      <c r="K571" s="75">
        <f t="shared" si="8"/>
        <v>14423.92</v>
      </c>
      <c r="L571" s="76" t="s">
        <v>298</v>
      </c>
      <c r="M571" s="73" t="s">
        <v>290</v>
      </c>
      <c r="N571" s="76" t="s">
        <v>299</v>
      </c>
      <c r="O571" s="77" t="s">
        <v>299</v>
      </c>
      <c r="P571" s="78">
        <v>45444</v>
      </c>
      <c r="Q571" s="74" t="s">
        <v>292</v>
      </c>
      <c r="R571" s="74" t="s">
        <v>293</v>
      </c>
      <c r="S571" s="74"/>
      <c r="T571" s="74"/>
      <c r="U571" s="74"/>
    </row>
    <row r="572" spans="1:21" x14ac:dyDescent="0.25">
      <c r="A572" s="73" t="s">
        <v>1658</v>
      </c>
      <c r="B572" s="73" t="s">
        <v>1659</v>
      </c>
      <c r="C572" s="73" t="s">
        <v>285</v>
      </c>
      <c r="D572" s="73" t="s">
        <v>1660</v>
      </c>
      <c r="E572" s="74">
        <v>28</v>
      </c>
      <c r="F572" s="73" t="s">
        <v>1660</v>
      </c>
      <c r="G572" s="74">
        <v>10</v>
      </c>
      <c r="H572" s="73" t="s">
        <v>288</v>
      </c>
      <c r="I572" s="74">
        <v>3</v>
      </c>
      <c r="J572" s="75">
        <v>239.43</v>
      </c>
      <c r="K572" s="75">
        <f t="shared" si="8"/>
        <v>718.29</v>
      </c>
      <c r="L572" s="76" t="s">
        <v>298</v>
      </c>
      <c r="M572" s="73" t="s">
        <v>290</v>
      </c>
      <c r="N572" s="76" t="s">
        <v>299</v>
      </c>
      <c r="O572" s="77" t="s">
        <v>299</v>
      </c>
      <c r="P572" s="78">
        <v>45444</v>
      </c>
      <c r="Q572" s="74" t="s">
        <v>292</v>
      </c>
      <c r="R572" s="74" t="s">
        <v>293</v>
      </c>
      <c r="S572" s="74"/>
      <c r="T572" s="74"/>
      <c r="U572" s="74"/>
    </row>
    <row r="573" spans="1:21" x14ac:dyDescent="0.25">
      <c r="A573" s="73" t="s">
        <v>1661</v>
      </c>
      <c r="B573" s="73" t="s">
        <v>1662</v>
      </c>
      <c r="C573" s="73" t="s">
        <v>285</v>
      </c>
      <c r="D573" s="73" t="s">
        <v>357</v>
      </c>
      <c r="E573" s="74">
        <v>60</v>
      </c>
      <c r="F573" s="73" t="s">
        <v>880</v>
      </c>
      <c r="G573" s="74">
        <v>250</v>
      </c>
      <c r="H573" s="73" t="s">
        <v>288</v>
      </c>
      <c r="I573" s="74">
        <v>1</v>
      </c>
      <c r="J573" s="75">
        <v>394.14</v>
      </c>
      <c r="K573" s="75">
        <f t="shared" si="8"/>
        <v>394.14</v>
      </c>
      <c r="L573" s="76" t="s">
        <v>298</v>
      </c>
      <c r="M573" s="73" t="s">
        <v>290</v>
      </c>
      <c r="N573" s="76" t="s">
        <v>299</v>
      </c>
      <c r="O573" s="77" t="s">
        <v>299</v>
      </c>
      <c r="P573" s="78">
        <v>45444</v>
      </c>
      <c r="Q573" s="74" t="s">
        <v>292</v>
      </c>
      <c r="R573" s="74" t="s">
        <v>293</v>
      </c>
      <c r="S573" s="74"/>
      <c r="T573" s="74"/>
      <c r="U573" s="74"/>
    </row>
    <row r="574" spans="1:21" x14ac:dyDescent="0.25">
      <c r="A574" s="73" t="s">
        <v>1663</v>
      </c>
      <c r="B574" s="73" t="s">
        <v>1662</v>
      </c>
      <c r="C574" s="73" t="s">
        <v>285</v>
      </c>
      <c r="D574" s="73" t="s">
        <v>357</v>
      </c>
      <c r="E574" s="74">
        <v>40</v>
      </c>
      <c r="F574" s="73" t="s">
        <v>880</v>
      </c>
      <c r="G574" s="74">
        <v>500</v>
      </c>
      <c r="H574" s="73" t="s">
        <v>288</v>
      </c>
      <c r="I574" s="74">
        <v>18</v>
      </c>
      <c r="J574" s="75">
        <v>336.22</v>
      </c>
      <c r="K574" s="75">
        <f t="shared" si="8"/>
        <v>6051.9600000000009</v>
      </c>
      <c r="L574" s="76" t="s">
        <v>298</v>
      </c>
      <c r="M574" s="73" t="s">
        <v>290</v>
      </c>
      <c r="N574" s="76" t="s">
        <v>299</v>
      </c>
      <c r="O574" s="77" t="s">
        <v>299</v>
      </c>
      <c r="P574" s="78">
        <v>45444</v>
      </c>
      <c r="Q574" s="74" t="s">
        <v>292</v>
      </c>
      <c r="R574" s="74" t="s">
        <v>293</v>
      </c>
      <c r="S574" s="74"/>
      <c r="T574" s="74"/>
      <c r="U574" s="74"/>
    </row>
    <row r="575" spans="1:21" x14ac:dyDescent="0.25">
      <c r="A575" s="73" t="s">
        <v>1664</v>
      </c>
      <c r="B575" s="73" t="s">
        <v>1665</v>
      </c>
      <c r="C575" s="73" t="s">
        <v>285</v>
      </c>
      <c r="D575" s="73" t="s">
        <v>286</v>
      </c>
      <c r="E575" s="74">
        <v>10</v>
      </c>
      <c r="F575" s="73" t="s">
        <v>302</v>
      </c>
      <c r="G575" s="74">
        <v>500</v>
      </c>
      <c r="H575" s="73" t="s">
        <v>288</v>
      </c>
      <c r="I575" s="74">
        <v>55</v>
      </c>
      <c r="J575" s="75">
        <v>10.46</v>
      </c>
      <c r="K575" s="75">
        <f t="shared" si="8"/>
        <v>575.30000000000007</v>
      </c>
      <c r="L575" s="76" t="s">
        <v>298</v>
      </c>
      <c r="M575" s="73" t="s">
        <v>290</v>
      </c>
      <c r="N575" s="76" t="s">
        <v>299</v>
      </c>
      <c r="O575" s="77" t="s">
        <v>299</v>
      </c>
      <c r="P575" s="78">
        <v>45444</v>
      </c>
      <c r="Q575" s="74" t="s">
        <v>292</v>
      </c>
      <c r="R575" s="74" t="s">
        <v>293</v>
      </c>
      <c r="S575" s="74"/>
      <c r="T575" s="74"/>
      <c r="U575" s="74"/>
    </row>
    <row r="576" spans="1:21" x14ac:dyDescent="0.25">
      <c r="A576" s="73" t="s">
        <v>1666</v>
      </c>
      <c r="B576" s="73" t="s">
        <v>1667</v>
      </c>
      <c r="C576" s="73" t="s">
        <v>285</v>
      </c>
      <c r="D576" s="73" t="s">
        <v>445</v>
      </c>
      <c r="E576" s="74">
        <v>3</v>
      </c>
      <c r="F576" s="73" t="s">
        <v>446</v>
      </c>
      <c r="G576" s="74">
        <v>1</v>
      </c>
      <c r="H576" s="73" t="s">
        <v>1668</v>
      </c>
      <c r="I576" s="74">
        <v>1</v>
      </c>
      <c r="J576" s="75">
        <v>27.41</v>
      </c>
      <c r="K576" s="75">
        <f t="shared" si="8"/>
        <v>27.41</v>
      </c>
      <c r="L576" s="76" t="s">
        <v>298</v>
      </c>
      <c r="M576" s="73" t="s">
        <v>290</v>
      </c>
      <c r="N576" s="76" t="s">
        <v>299</v>
      </c>
      <c r="O576" s="77" t="s">
        <v>299</v>
      </c>
      <c r="P576" s="78">
        <v>45444</v>
      </c>
      <c r="Q576" s="74" t="s">
        <v>292</v>
      </c>
      <c r="R576" s="74" t="s">
        <v>293</v>
      </c>
      <c r="S576" s="74"/>
      <c r="T576" s="74"/>
      <c r="U576" s="74"/>
    </row>
    <row r="577" spans="1:21" x14ac:dyDescent="0.25">
      <c r="A577" s="73" t="s">
        <v>1669</v>
      </c>
      <c r="B577" s="73" t="s">
        <v>1670</v>
      </c>
      <c r="C577" s="73" t="s">
        <v>285</v>
      </c>
      <c r="D577" s="73" t="s">
        <v>441</v>
      </c>
      <c r="E577" s="74">
        <v>100</v>
      </c>
      <c r="F577" s="73" t="s">
        <v>385</v>
      </c>
      <c r="G577" s="74">
        <v>250</v>
      </c>
      <c r="H577" s="73" t="s">
        <v>1671</v>
      </c>
      <c r="I577" s="74">
        <v>25</v>
      </c>
      <c r="J577" s="75">
        <v>171.16</v>
      </c>
      <c r="K577" s="75">
        <f t="shared" si="8"/>
        <v>4279</v>
      </c>
      <c r="L577" s="76" t="s">
        <v>298</v>
      </c>
      <c r="M577" s="73" t="s">
        <v>290</v>
      </c>
      <c r="N577" s="76" t="s">
        <v>299</v>
      </c>
      <c r="O577" s="77" t="s">
        <v>299</v>
      </c>
      <c r="P577" s="78">
        <v>45444</v>
      </c>
      <c r="Q577" s="74" t="s">
        <v>292</v>
      </c>
      <c r="R577" s="74" t="s">
        <v>293</v>
      </c>
      <c r="S577" s="74"/>
      <c r="T577" s="74"/>
      <c r="U577" s="74"/>
    </row>
    <row r="578" spans="1:21" x14ac:dyDescent="0.25">
      <c r="A578" s="73" t="s">
        <v>1672</v>
      </c>
      <c r="B578" s="73" t="s">
        <v>1673</v>
      </c>
      <c r="C578" s="73" t="s">
        <v>285</v>
      </c>
      <c r="D578" s="73" t="s">
        <v>568</v>
      </c>
      <c r="E578" s="74">
        <v>30</v>
      </c>
      <c r="F578" s="73" t="s">
        <v>1674</v>
      </c>
      <c r="G578" s="74">
        <v>1000</v>
      </c>
      <c r="H578" s="73" t="s">
        <v>288</v>
      </c>
      <c r="I578" s="74">
        <v>95</v>
      </c>
      <c r="J578" s="75">
        <v>221</v>
      </c>
      <c r="K578" s="75">
        <f t="shared" si="8"/>
        <v>20995</v>
      </c>
      <c r="L578" s="76" t="s">
        <v>298</v>
      </c>
      <c r="M578" s="73" t="s">
        <v>290</v>
      </c>
      <c r="N578" s="76" t="s">
        <v>299</v>
      </c>
      <c r="O578" s="77" t="s">
        <v>299</v>
      </c>
      <c r="P578" s="78">
        <v>45444</v>
      </c>
      <c r="Q578" s="74" t="s">
        <v>292</v>
      </c>
      <c r="R578" s="74" t="s">
        <v>293</v>
      </c>
      <c r="S578" s="74"/>
      <c r="T578" s="74"/>
      <c r="U578" s="74"/>
    </row>
    <row r="579" spans="1:21" x14ac:dyDescent="0.25">
      <c r="A579" s="73" t="s">
        <v>1675</v>
      </c>
      <c r="B579" s="73" t="s">
        <v>1673</v>
      </c>
      <c r="C579" s="73" t="s">
        <v>285</v>
      </c>
      <c r="D579" s="73" t="s">
        <v>568</v>
      </c>
      <c r="E579" s="74">
        <v>60</v>
      </c>
      <c r="F579" s="73" t="s">
        <v>1676</v>
      </c>
      <c r="G579" s="74">
        <v>750</v>
      </c>
      <c r="H579" s="73" t="s">
        <v>288</v>
      </c>
      <c r="I579" s="74">
        <v>11</v>
      </c>
      <c r="J579" s="75">
        <v>316</v>
      </c>
      <c r="K579" s="75">
        <f t="shared" si="8"/>
        <v>3476</v>
      </c>
      <c r="L579" s="76" t="s">
        <v>298</v>
      </c>
      <c r="M579" s="73" t="s">
        <v>290</v>
      </c>
      <c r="N579" s="76" t="s">
        <v>299</v>
      </c>
      <c r="O579" s="77" t="s">
        <v>299</v>
      </c>
      <c r="P579" s="78">
        <v>45444</v>
      </c>
      <c r="Q579" s="74" t="s">
        <v>292</v>
      </c>
      <c r="R579" s="74" t="s">
        <v>293</v>
      </c>
      <c r="S579" s="74"/>
      <c r="T579" s="74"/>
      <c r="U579" s="74"/>
    </row>
    <row r="580" spans="1:21" x14ac:dyDescent="0.25">
      <c r="A580" s="73" t="s">
        <v>1677</v>
      </c>
      <c r="B580" s="73" t="s">
        <v>1673</v>
      </c>
      <c r="C580" s="73" t="s">
        <v>285</v>
      </c>
      <c r="D580" s="73" t="s">
        <v>568</v>
      </c>
      <c r="E580" s="74">
        <v>30</v>
      </c>
      <c r="F580" s="73" t="s">
        <v>1674</v>
      </c>
      <c r="G580" s="74">
        <v>500</v>
      </c>
      <c r="H580" s="73" t="s">
        <v>288</v>
      </c>
      <c r="I580" s="74">
        <v>148</v>
      </c>
      <c r="J580" s="75">
        <v>122</v>
      </c>
      <c r="K580" s="75">
        <f t="shared" ref="K580:K643" si="9">I580*J580</f>
        <v>18056</v>
      </c>
      <c r="L580" s="76" t="s">
        <v>298</v>
      </c>
      <c r="M580" s="73" t="s">
        <v>290</v>
      </c>
      <c r="N580" s="76" t="s">
        <v>299</v>
      </c>
      <c r="O580" s="77" t="s">
        <v>299</v>
      </c>
      <c r="P580" s="78">
        <v>45444</v>
      </c>
      <c r="Q580" s="74" t="s">
        <v>292</v>
      </c>
      <c r="R580" s="74" t="s">
        <v>293</v>
      </c>
      <c r="S580" s="74"/>
      <c r="T580" s="74"/>
      <c r="U580" s="74"/>
    </row>
    <row r="581" spans="1:21" x14ac:dyDescent="0.25">
      <c r="A581" s="73" t="s">
        <v>1678</v>
      </c>
      <c r="B581" s="73" t="s">
        <v>1673</v>
      </c>
      <c r="C581" s="73" t="s">
        <v>285</v>
      </c>
      <c r="D581" s="73" t="s">
        <v>568</v>
      </c>
      <c r="E581" s="74">
        <v>30</v>
      </c>
      <c r="F581" s="73" t="s">
        <v>1674</v>
      </c>
      <c r="G581" s="74">
        <v>750</v>
      </c>
      <c r="H581" s="73" t="s">
        <v>288</v>
      </c>
      <c r="I581" s="74">
        <v>90</v>
      </c>
      <c r="J581" s="75">
        <v>216</v>
      </c>
      <c r="K581" s="75">
        <f t="shared" si="9"/>
        <v>19440</v>
      </c>
      <c r="L581" s="76" t="s">
        <v>298</v>
      </c>
      <c r="M581" s="73" t="s">
        <v>290</v>
      </c>
      <c r="N581" s="76" t="s">
        <v>299</v>
      </c>
      <c r="O581" s="77" t="s">
        <v>299</v>
      </c>
      <c r="P581" s="78">
        <v>45444</v>
      </c>
      <c r="Q581" s="74" t="s">
        <v>292</v>
      </c>
      <c r="R581" s="74" t="s">
        <v>293</v>
      </c>
      <c r="S581" s="74"/>
      <c r="T581" s="74"/>
      <c r="U581" s="74"/>
    </row>
    <row r="582" spans="1:21" x14ac:dyDescent="0.25">
      <c r="A582" s="73" t="s">
        <v>1679</v>
      </c>
      <c r="B582" s="73" t="s">
        <v>1680</v>
      </c>
      <c r="C582" s="73" t="s">
        <v>285</v>
      </c>
      <c r="D582" s="73" t="s">
        <v>286</v>
      </c>
      <c r="E582" s="74">
        <v>30</v>
      </c>
      <c r="F582" s="73" t="s">
        <v>302</v>
      </c>
      <c r="G582" s="74">
        <v>850</v>
      </c>
      <c r="H582" s="73" t="s">
        <v>288</v>
      </c>
      <c r="I582" s="74">
        <v>3</v>
      </c>
      <c r="J582" s="75">
        <v>86.57</v>
      </c>
      <c r="K582" s="75">
        <f t="shared" si="9"/>
        <v>259.70999999999998</v>
      </c>
      <c r="L582" s="76" t="s">
        <v>298</v>
      </c>
      <c r="M582" s="73" t="s">
        <v>290</v>
      </c>
      <c r="N582" s="76" t="s">
        <v>299</v>
      </c>
      <c r="O582" s="77" t="s">
        <v>299</v>
      </c>
      <c r="P582" s="78">
        <v>45444</v>
      </c>
      <c r="Q582" s="74" t="s">
        <v>292</v>
      </c>
      <c r="R582" s="74" t="s">
        <v>293</v>
      </c>
      <c r="S582" s="74"/>
      <c r="T582" s="74"/>
      <c r="U582" s="74"/>
    </row>
    <row r="583" spans="1:21" x14ac:dyDescent="0.25">
      <c r="A583" s="73" t="s">
        <v>1681</v>
      </c>
      <c r="B583" s="73" t="s">
        <v>1682</v>
      </c>
      <c r="C583" s="73" t="s">
        <v>285</v>
      </c>
      <c r="D583" s="73" t="s">
        <v>286</v>
      </c>
      <c r="E583" s="74">
        <v>60</v>
      </c>
      <c r="F583" s="73" t="s">
        <v>302</v>
      </c>
      <c r="G583" s="74">
        <v>500</v>
      </c>
      <c r="H583" s="73" t="s">
        <v>1683</v>
      </c>
      <c r="I583" s="74">
        <v>2</v>
      </c>
      <c r="J583" s="75">
        <v>133</v>
      </c>
      <c r="K583" s="75">
        <f t="shared" si="9"/>
        <v>266</v>
      </c>
      <c r="L583" s="76" t="s">
        <v>298</v>
      </c>
      <c r="M583" s="73" t="s">
        <v>290</v>
      </c>
      <c r="N583" s="76" t="s">
        <v>299</v>
      </c>
      <c r="O583" s="77" t="s">
        <v>299</v>
      </c>
      <c r="P583" s="78">
        <v>45444</v>
      </c>
      <c r="Q583" s="74" t="s">
        <v>292</v>
      </c>
      <c r="R583" s="74" t="s">
        <v>293</v>
      </c>
      <c r="S583" s="74"/>
      <c r="T583" s="74"/>
      <c r="U583" s="74"/>
    </row>
    <row r="584" spans="1:21" x14ac:dyDescent="0.25">
      <c r="A584" s="73" t="s">
        <v>1684</v>
      </c>
      <c r="B584" s="73" t="s">
        <v>1685</v>
      </c>
      <c r="C584" s="73" t="s">
        <v>285</v>
      </c>
      <c r="D584" s="73" t="s">
        <v>286</v>
      </c>
      <c r="E584" s="74">
        <v>16</v>
      </c>
      <c r="F584" s="73" t="s">
        <v>302</v>
      </c>
      <c r="G584" s="74">
        <v>850</v>
      </c>
      <c r="H584" s="73" t="s">
        <v>1686</v>
      </c>
      <c r="I584" s="74">
        <v>10</v>
      </c>
      <c r="J584" s="75">
        <v>865.99</v>
      </c>
      <c r="K584" s="75">
        <f t="shared" si="9"/>
        <v>8659.9</v>
      </c>
      <c r="L584" s="76" t="s">
        <v>298</v>
      </c>
      <c r="M584" s="73" t="s">
        <v>290</v>
      </c>
      <c r="N584" s="76" t="s">
        <v>299</v>
      </c>
      <c r="O584" s="77" t="s">
        <v>299</v>
      </c>
      <c r="P584" s="78">
        <v>45444</v>
      </c>
      <c r="Q584" s="74" t="s">
        <v>292</v>
      </c>
      <c r="R584" s="74" t="s">
        <v>293</v>
      </c>
      <c r="S584" s="74"/>
      <c r="T584" s="74"/>
      <c r="U584" s="74"/>
    </row>
    <row r="585" spans="1:21" x14ac:dyDescent="0.25">
      <c r="A585" s="73" t="s">
        <v>1687</v>
      </c>
      <c r="B585" s="73" t="s">
        <v>1688</v>
      </c>
      <c r="C585" s="73" t="s">
        <v>285</v>
      </c>
      <c r="D585" s="73" t="s">
        <v>286</v>
      </c>
      <c r="E585" s="74">
        <v>30</v>
      </c>
      <c r="F585" s="73" t="s">
        <v>302</v>
      </c>
      <c r="G585" s="74">
        <v>850</v>
      </c>
      <c r="H585" s="73" t="s">
        <v>288</v>
      </c>
      <c r="I585" s="74">
        <v>23</v>
      </c>
      <c r="J585" s="75">
        <v>22.03</v>
      </c>
      <c r="K585" s="75">
        <f t="shared" si="9"/>
        <v>506.69000000000005</v>
      </c>
      <c r="L585" s="76" t="s">
        <v>298</v>
      </c>
      <c r="M585" s="73" t="s">
        <v>290</v>
      </c>
      <c r="N585" s="76" t="s">
        <v>299</v>
      </c>
      <c r="O585" s="77" t="s">
        <v>299</v>
      </c>
      <c r="P585" s="78">
        <v>45444</v>
      </c>
      <c r="Q585" s="74" t="s">
        <v>292</v>
      </c>
      <c r="R585" s="74" t="s">
        <v>293</v>
      </c>
      <c r="S585" s="74"/>
      <c r="T585" s="74"/>
      <c r="U585" s="74"/>
    </row>
    <row r="586" spans="1:21" x14ac:dyDescent="0.25">
      <c r="A586" s="73" t="s">
        <v>1689</v>
      </c>
      <c r="B586" s="73" t="s">
        <v>1690</v>
      </c>
      <c r="C586" s="73" t="s">
        <v>285</v>
      </c>
      <c r="D586" s="73" t="s">
        <v>286</v>
      </c>
      <c r="E586" s="74">
        <v>60</v>
      </c>
      <c r="F586" s="73" t="s">
        <v>287</v>
      </c>
      <c r="G586" s="74">
        <v>750</v>
      </c>
      <c r="H586" s="73" t="s">
        <v>288</v>
      </c>
      <c r="I586" s="74">
        <v>29</v>
      </c>
      <c r="J586" s="75">
        <v>546.4</v>
      </c>
      <c r="K586" s="75">
        <f t="shared" si="9"/>
        <v>15845.599999999999</v>
      </c>
      <c r="L586" s="76" t="s">
        <v>298</v>
      </c>
      <c r="M586" s="73" t="s">
        <v>290</v>
      </c>
      <c r="N586" s="76" t="s">
        <v>299</v>
      </c>
      <c r="O586" s="77" t="s">
        <v>299</v>
      </c>
      <c r="P586" s="78">
        <v>45444</v>
      </c>
      <c r="Q586" s="74" t="s">
        <v>292</v>
      </c>
      <c r="R586" s="74" t="s">
        <v>293</v>
      </c>
      <c r="S586" s="74"/>
      <c r="T586" s="74"/>
      <c r="U586" s="74"/>
    </row>
    <row r="587" spans="1:21" x14ac:dyDescent="0.25">
      <c r="A587" s="73" t="s">
        <v>1691</v>
      </c>
      <c r="B587" s="73" t="s">
        <v>1692</v>
      </c>
      <c r="C587" s="73" t="s">
        <v>285</v>
      </c>
      <c r="D587" s="73" t="s">
        <v>286</v>
      </c>
      <c r="E587" s="74">
        <v>30</v>
      </c>
      <c r="F587" s="73" t="s">
        <v>302</v>
      </c>
      <c r="G587" s="74">
        <v>500</v>
      </c>
      <c r="H587" s="73" t="s">
        <v>501</v>
      </c>
      <c r="I587" s="74">
        <v>5</v>
      </c>
      <c r="J587" s="75">
        <v>594.23</v>
      </c>
      <c r="K587" s="75">
        <f t="shared" si="9"/>
        <v>2971.15</v>
      </c>
      <c r="L587" s="76" t="s">
        <v>298</v>
      </c>
      <c r="M587" s="73" t="s">
        <v>290</v>
      </c>
      <c r="N587" s="76" t="s">
        <v>299</v>
      </c>
      <c r="O587" s="77" t="s">
        <v>299</v>
      </c>
      <c r="P587" s="78">
        <v>45444</v>
      </c>
      <c r="Q587" s="74" t="s">
        <v>292</v>
      </c>
      <c r="R587" s="74" t="s">
        <v>293</v>
      </c>
      <c r="S587" s="74"/>
      <c r="T587" s="74"/>
      <c r="U587" s="74"/>
    </row>
    <row r="588" spans="1:21" x14ac:dyDescent="0.25">
      <c r="A588" s="73" t="s">
        <v>1693</v>
      </c>
      <c r="B588" s="73" t="s">
        <v>1694</v>
      </c>
      <c r="C588" s="73" t="s">
        <v>285</v>
      </c>
      <c r="D588" s="73" t="s">
        <v>286</v>
      </c>
      <c r="E588" s="74">
        <v>30</v>
      </c>
      <c r="F588" s="73" t="s">
        <v>287</v>
      </c>
      <c r="G588" s="74">
        <v>10</v>
      </c>
      <c r="H588" s="73" t="s">
        <v>288</v>
      </c>
      <c r="I588" s="74">
        <v>39</v>
      </c>
      <c r="J588" s="75">
        <v>318.44</v>
      </c>
      <c r="K588" s="75">
        <f t="shared" si="9"/>
        <v>12419.16</v>
      </c>
      <c r="L588" s="76" t="s">
        <v>298</v>
      </c>
      <c r="M588" s="73" t="s">
        <v>290</v>
      </c>
      <c r="N588" s="76" t="s">
        <v>299</v>
      </c>
      <c r="O588" s="77" t="s">
        <v>299</v>
      </c>
      <c r="P588" s="78">
        <v>45444</v>
      </c>
      <c r="Q588" s="74" t="s">
        <v>292</v>
      </c>
      <c r="R588" s="74" t="s">
        <v>293</v>
      </c>
      <c r="S588" s="74"/>
      <c r="T588" s="74"/>
      <c r="U588" s="74"/>
    </row>
    <row r="589" spans="1:21" x14ac:dyDescent="0.25">
      <c r="A589" s="73" t="s">
        <v>1695</v>
      </c>
      <c r="B589" s="73" t="s">
        <v>1696</v>
      </c>
      <c r="C589" s="73" t="s">
        <v>285</v>
      </c>
      <c r="D589" s="73" t="s">
        <v>286</v>
      </c>
      <c r="E589" s="74">
        <v>30</v>
      </c>
      <c r="F589" s="73" t="s">
        <v>302</v>
      </c>
      <c r="G589" s="74">
        <v>36</v>
      </c>
      <c r="H589" s="73" t="s">
        <v>288</v>
      </c>
      <c r="I589" s="74">
        <v>12</v>
      </c>
      <c r="J589" s="75">
        <v>1939.53</v>
      </c>
      <c r="K589" s="75">
        <f t="shared" si="9"/>
        <v>23274.36</v>
      </c>
      <c r="L589" s="76" t="s">
        <v>298</v>
      </c>
      <c r="M589" s="73" t="s">
        <v>290</v>
      </c>
      <c r="N589" s="76" t="s">
        <v>299</v>
      </c>
      <c r="O589" s="77" t="s">
        <v>299</v>
      </c>
      <c r="P589" s="78">
        <v>45444</v>
      </c>
      <c r="Q589" s="74" t="s">
        <v>292</v>
      </c>
      <c r="R589" s="74" t="s">
        <v>293</v>
      </c>
      <c r="S589" s="74"/>
      <c r="T589" s="74"/>
      <c r="U589" s="74"/>
    </row>
    <row r="590" spans="1:21" x14ac:dyDescent="0.25">
      <c r="A590" s="73" t="s">
        <v>1697</v>
      </c>
      <c r="B590" s="73" t="s">
        <v>1696</v>
      </c>
      <c r="C590" s="73" t="s">
        <v>285</v>
      </c>
      <c r="D590" s="73" t="s">
        <v>286</v>
      </c>
      <c r="E590" s="74">
        <v>30</v>
      </c>
      <c r="F590" s="73" t="s">
        <v>302</v>
      </c>
      <c r="G590" s="74">
        <v>54</v>
      </c>
      <c r="H590" s="73" t="s">
        <v>288</v>
      </c>
      <c r="I590" s="74">
        <v>4</v>
      </c>
      <c r="J590" s="75">
        <v>2104.09</v>
      </c>
      <c r="K590" s="75">
        <f t="shared" si="9"/>
        <v>8416.36</v>
      </c>
      <c r="L590" s="76" t="s">
        <v>298</v>
      </c>
      <c r="M590" s="73" t="s">
        <v>290</v>
      </c>
      <c r="N590" s="76" t="s">
        <v>299</v>
      </c>
      <c r="O590" s="77" t="s">
        <v>299</v>
      </c>
      <c r="P590" s="78">
        <v>45444</v>
      </c>
      <c r="Q590" s="74" t="s">
        <v>292</v>
      </c>
      <c r="R590" s="74" t="s">
        <v>293</v>
      </c>
      <c r="S590" s="74"/>
      <c r="T590" s="74"/>
      <c r="U590" s="74"/>
    </row>
    <row r="591" spans="1:21" x14ac:dyDescent="0.25">
      <c r="A591" s="73" t="s">
        <v>1698</v>
      </c>
      <c r="B591" s="73" t="s">
        <v>1696</v>
      </c>
      <c r="C591" s="73" t="s">
        <v>285</v>
      </c>
      <c r="D591" s="73" t="s">
        <v>286</v>
      </c>
      <c r="E591" s="74">
        <v>30</v>
      </c>
      <c r="F591" s="73" t="s">
        <v>302</v>
      </c>
      <c r="G591" s="74">
        <v>27</v>
      </c>
      <c r="H591" s="73" t="s">
        <v>288</v>
      </c>
      <c r="I591" s="74">
        <v>34</v>
      </c>
      <c r="J591" s="75">
        <v>1750</v>
      </c>
      <c r="K591" s="75">
        <f t="shared" si="9"/>
        <v>59500</v>
      </c>
      <c r="L591" s="76" t="s">
        <v>298</v>
      </c>
      <c r="M591" s="73" t="s">
        <v>290</v>
      </c>
      <c r="N591" s="76" t="s">
        <v>299</v>
      </c>
      <c r="O591" s="77" t="s">
        <v>299</v>
      </c>
      <c r="P591" s="78">
        <v>45444</v>
      </c>
      <c r="Q591" s="74" t="s">
        <v>292</v>
      </c>
      <c r="R591" s="74" t="s">
        <v>293</v>
      </c>
      <c r="S591" s="74"/>
      <c r="T591" s="74"/>
      <c r="U591" s="74"/>
    </row>
    <row r="592" spans="1:21" x14ac:dyDescent="0.25">
      <c r="A592" s="73" t="s">
        <v>1699</v>
      </c>
      <c r="B592" s="73" t="s">
        <v>1696</v>
      </c>
      <c r="C592" s="73" t="s">
        <v>285</v>
      </c>
      <c r="D592" s="73" t="s">
        <v>286</v>
      </c>
      <c r="E592" s="74">
        <v>30</v>
      </c>
      <c r="F592" s="73" t="s">
        <v>302</v>
      </c>
      <c r="G592" s="74">
        <v>18</v>
      </c>
      <c r="H592" s="73" t="s">
        <v>288</v>
      </c>
      <c r="I592" s="74">
        <v>25</v>
      </c>
      <c r="J592" s="75">
        <v>1605.67</v>
      </c>
      <c r="K592" s="75">
        <f t="shared" si="9"/>
        <v>40141.75</v>
      </c>
      <c r="L592" s="76" t="s">
        <v>298</v>
      </c>
      <c r="M592" s="73" t="s">
        <v>290</v>
      </c>
      <c r="N592" s="76" t="s">
        <v>299</v>
      </c>
      <c r="O592" s="77" t="s">
        <v>299</v>
      </c>
      <c r="P592" s="78">
        <v>45444</v>
      </c>
      <c r="Q592" s="74" t="s">
        <v>292</v>
      </c>
      <c r="R592" s="74" t="s">
        <v>293</v>
      </c>
      <c r="S592" s="74"/>
      <c r="T592" s="74"/>
      <c r="U592" s="74"/>
    </row>
    <row r="593" spans="1:21" x14ac:dyDescent="0.25">
      <c r="A593" s="73" t="s">
        <v>1700</v>
      </c>
      <c r="B593" s="73" t="s">
        <v>1701</v>
      </c>
      <c r="C593" s="73" t="s">
        <v>285</v>
      </c>
      <c r="D593" s="73" t="s">
        <v>286</v>
      </c>
      <c r="E593" s="74">
        <v>30</v>
      </c>
      <c r="F593" s="73" t="s">
        <v>302</v>
      </c>
      <c r="G593" s="74">
        <v>54</v>
      </c>
      <c r="H593" s="73" t="s">
        <v>288</v>
      </c>
      <c r="I593" s="74">
        <v>6</v>
      </c>
      <c r="J593" s="75">
        <v>930.8</v>
      </c>
      <c r="K593" s="75">
        <f t="shared" si="9"/>
        <v>5584.7999999999993</v>
      </c>
      <c r="L593" s="76" t="s">
        <v>298</v>
      </c>
      <c r="M593" s="73" t="s">
        <v>290</v>
      </c>
      <c r="N593" s="76" t="s">
        <v>299</v>
      </c>
      <c r="O593" s="77" t="s">
        <v>299</v>
      </c>
      <c r="P593" s="78">
        <v>45444</v>
      </c>
      <c r="Q593" s="74" t="s">
        <v>292</v>
      </c>
      <c r="R593" s="74" t="s">
        <v>293</v>
      </c>
      <c r="S593" s="74"/>
      <c r="T593" s="74"/>
      <c r="U593" s="74"/>
    </row>
    <row r="594" spans="1:21" x14ac:dyDescent="0.25">
      <c r="A594" s="73" t="s">
        <v>1702</v>
      </c>
      <c r="B594" s="73" t="s">
        <v>1701</v>
      </c>
      <c r="C594" s="73" t="s">
        <v>285</v>
      </c>
      <c r="D594" s="73" t="s">
        <v>286</v>
      </c>
      <c r="E594" s="74">
        <v>30</v>
      </c>
      <c r="F594" s="73" t="s">
        <v>302</v>
      </c>
      <c r="G594" s="74">
        <v>36</v>
      </c>
      <c r="H594" s="73" t="s">
        <v>288</v>
      </c>
      <c r="I594" s="74">
        <v>2</v>
      </c>
      <c r="J594" s="75">
        <v>812.85</v>
      </c>
      <c r="K594" s="75">
        <f t="shared" si="9"/>
        <v>1625.7</v>
      </c>
      <c r="L594" s="76" t="s">
        <v>298</v>
      </c>
      <c r="M594" s="73" t="s">
        <v>290</v>
      </c>
      <c r="N594" s="76" t="s">
        <v>299</v>
      </c>
      <c r="O594" s="77" t="s">
        <v>299</v>
      </c>
      <c r="P594" s="78">
        <v>45444</v>
      </c>
      <c r="Q594" s="74" t="s">
        <v>292</v>
      </c>
      <c r="R594" s="74" t="s">
        <v>293</v>
      </c>
      <c r="S594" s="74"/>
      <c r="T594" s="74"/>
      <c r="U594" s="74"/>
    </row>
    <row r="595" spans="1:21" x14ac:dyDescent="0.25">
      <c r="A595" s="73" t="s">
        <v>1703</v>
      </c>
      <c r="B595" s="73" t="s">
        <v>1704</v>
      </c>
      <c r="C595" s="73" t="s">
        <v>285</v>
      </c>
      <c r="D595" s="73" t="s">
        <v>286</v>
      </c>
      <c r="E595" s="74">
        <v>60</v>
      </c>
      <c r="F595" s="73" t="s">
        <v>302</v>
      </c>
      <c r="G595" s="74">
        <v>10</v>
      </c>
      <c r="H595" s="73" t="s">
        <v>288</v>
      </c>
      <c r="I595" s="74">
        <v>2</v>
      </c>
      <c r="J595" s="75">
        <v>559.14</v>
      </c>
      <c r="K595" s="75">
        <f t="shared" si="9"/>
        <v>1118.28</v>
      </c>
      <c r="L595" s="76" t="s">
        <v>298</v>
      </c>
      <c r="M595" s="73" t="s">
        <v>290</v>
      </c>
      <c r="N595" s="76" t="s">
        <v>299</v>
      </c>
      <c r="O595" s="77" t="s">
        <v>299</v>
      </c>
      <c r="P595" s="78">
        <v>45444</v>
      </c>
      <c r="Q595" s="74" t="s">
        <v>292</v>
      </c>
      <c r="R595" s="74" t="s">
        <v>293</v>
      </c>
      <c r="S595" s="74"/>
      <c r="T595" s="74"/>
      <c r="U595" s="74"/>
    </row>
    <row r="596" spans="1:21" x14ac:dyDescent="0.25">
      <c r="A596" s="73" t="s">
        <v>1705</v>
      </c>
      <c r="B596" s="73" t="s">
        <v>1704</v>
      </c>
      <c r="C596" s="73" t="s">
        <v>285</v>
      </c>
      <c r="D596" s="73" t="s">
        <v>568</v>
      </c>
      <c r="E596" s="74">
        <v>30</v>
      </c>
      <c r="F596" s="73" t="s">
        <v>568</v>
      </c>
      <c r="G596" s="74">
        <v>27</v>
      </c>
      <c r="H596" s="73" t="s">
        <v>288</v>
      </c>
      <c r="I596" s="74">
        <v>4</v>
      </c>
      <c r="J596" s="75">
        <v>767.38</v>
      </c>
      <c r="K596" s="75">
        <f t="shared" si="9"/>
        <v>3069.52</v>
      </c>
      <c r="L596" s="76" t="s">
        <v>298</v>
      </c>
      <c r="M596" s="73" t="s">
        <v>290</v>
      </c>
      <c r="N596" s="76" t="s">
        <v>299</v>
      </c>
      <c r="O596" s="77" t="s">
        <v>299</v>
      </c>
      <c r="P596" s="78">
        <v>45444</v>
      </c>
      <c r="Q596" s="74" t="s">
        <v>292</v>
      </c>
      <c r="R596" s="74" t="s">
        <v>293</v>
      </c>
      <c r="S596" s="74"/>
      <c r="T596" s="74"/>
      <c r="U596" s="74"/>
    </row>
    <row r="597" spans="1:21" x14ac:dyDescent="0.25">
      <c r="A597" s="73" t="s">
        <v>1706</v>
      </c>
      <c r="B597" s="73" t="s">
        <v>1704</v>
      </c>
      <c r="C597" s="73" t="s">
        <v>285</v>
      </c>
      <c r="D597" s="73" t="s">
        <v>286</v>
      </c>
      <c r="E597" s="74">
        <v>30</v>
      </c>
      <c r="F597" s="73" t="s">
        <v>302</v>
      </c>
      <c r="G597" s="74">
        <v>10</v>
      </c>
      <c r="H597" s="73" t="s">
        <v>288</v>
      </c>
      <c r="I597" s="74">
        <v>3</v>
      </c>
      <c r="J597" s="75">
        <v>322.49</v>
      </c>
      <c r="K597" s="75">
        <f t="shared" si="9"/>
        <v>967.47</v>
      </c>
      <c r="L597" s="76" t="s">
        <v>298</v>
      </c>
      <c r="M597" s="73" t="s">
        <v>290</v>
      </c>
      <c r="N597" s="76" t="s">
        <v>299</v>
      </c>
      <c r="O597" s="77" t="s">
        <v>299</v>
      </c>
      <c r="P597" s="78">
        <v>45444</v>
      </c>
      <c r="Q597" s="74" t="s">
        <v>292</v>
      </c>
      <c r="R597" s="74" t="s">
        <v>293</v>
      </c>
      <c r="S597" s="74"/>
      <c r="T597" s="74"/>
      <c r="U597" s="74"/>
    </row>
    <row r="598" spans="1:21" x14ac:dyDescent="0.25">
      <c r="A598" s="73" t="s">
        <v>1707</v>
      </c>
      <c r="B598" s="73" t="s">
        <v>1708</v>
      </c>
      <c r="C598" s="73" t="s">
        <v>285</v>
      </c>
      <c r="D598" s="73" t="s">
        <v>286</v>
      </c>
      <c r="E598" s="74">
        <v>10</v>
      </c>
      <c r="F598" s="73" t="s">
        <v>287</v>
      </c>
      <c r="G598" s="74">
        <v>10</v>
      </c>
      <c r="H598" s="73" t="s">
        <v>1709</v>
      </c>
      <c r="I598" s="74">
        <v>3</v>
      </c>
      <c r="J598" s="75">
        <v>647.9</v>
      </c>
      <c r="K598" s="75">
        <f t="shared" si="9"/>
        <v>1943.6999999999998</v>
      </c>
      <c r="L598" s="76" t="s">
        <v>349</v>
      </c>
      <c r="M598" s="73" t="s">
        <v>290</v>
      </c>
      <c r="N598" s="76" t="s">
        <v>350</v>
      </c>
      <c r="O598" s="77" t="s">
        <v>350</v>
      </c>
      <c r="P598" s="78">
        <v>45444</v>
      </c>
      <c r="Q598" s="74" t="s">
        <v>292</v>
      </c>
      <c r="R598" s="74" t="s">
        <v>293</v>
      </c>
      <c r="S598" s="74"/>
      <c r="T598" s="74"/>
      <c r="U598" s="74"/>
    </row>
    <row r="599" spans="1:21" x14ac:dyDescent="0.25">
      <c r="A599" s="73" t="s">
        <v>1710</v>
      </c>
      <c r="B599" s="73" t="s">
        <v>1711</v>
      </c>
      <c r="C599" s="73" t="s">
        <v>285</v>
      </c>
      <c r="D599" s="73" t="s">
        <v>392</v>
      </c>
      <c r="E599" s="74">
        <v>180</v>
      </c>
      <c r="F599" s="73" t="s">
        <v>385</v>
      </c>
      <c r="G599" s="74">
        <v>11</v>
      </c>
      <c r="H599" s="73" t="s">
        <v>1712</v>
      </c>
      <c r="I599" s="74">
        <v>3</v>
      </c>
      <c r="J599" s="75">
        <v>216.85</v>
      </c>
      <c r="K599" s="75">
        <f t="shared" si="9"/>
        <v>650.54999999999995</v>
      </c>
      <c r="L599" s="76" t="s">
        <v>298</v>
      </c>
      <c r="M599" s="73" t="s">
        <v>290</v>
      </c>
      <c r="N599" s="76" t="s">
        <v>299</v>
      </c>
      <c r="O599" s="77" t="s">
        <v>299</v>
      </c>
      <c r="P599" s="78">
        <v>45444</v>
      </c>
      <c r="Q599" s="74" t="s">
        <v>292</v>
      </c>
      <c r="R599" s="74" t="s">
        <v>293</v>
      </c>
      <c r="S599" s="74"/>
      <c r="T599" s="74"/>
      <c r="U599" s="74"/>
    </row>
    <row r="600" spans="1:21" x14ac:dyDescent="0.25">
      <c r="A600" s="73" t="s">
        <v>1713</v>
      </c>
      <c r="B600" s="73" t="s">
        <v>1714</v>
      </c>
      <c r="C600" s="73" t="s">
        <v>285</v>
      </c>
      <c r="D600" s="73" t="s">
        <v>509</v>
      </c>
      <c r="E600" s="74">
        <v>100</v>
      </c>
      <c r="F600" s="73" t="s">
        <v>385</v>
      </c>
      <c r="G600" s="74">
        <v>100</v>
      </c>
      <c r="H600" s="73" t="s">
        <v>979</v>
      </c>
      <c r="I600" s="74">
        <v>23</v>
      </c>
      <c r="J600" s="75">
        <v>231.91</v>
      </c>
      <c r="K600" s="75">
        <f t="shared" si="9"/>
        <v>5333.93</v>
      </c>
      <c r="L600" s="76" t="s">
        <v>298</v>
      </c>
      <c r="M600" s="73" t="s">
        <v>290</v>
      </c>
      <c r="N600" s="76" t="s">
        <v>299</v>
      </c>
      <c r="O600" s="77" t="s">
        <v>299</v>
      </c>
      <c r="P600" s="78">
        <v>45444</v>
      </c>
      <c r="Q600" s="74" t="s">
        <v>292</v>
      </c>
      <c r="R600" s="74" t="s">
        <v>293</v>
      </c>
      <c r="S600" s="74"/>
      <c r="T600" s="74"/>
      <c r="U600" s="74"/>
    </row>
    <row r="601" spans="1:21" x14ac:dyDescent="0.25">
      <c r="A601" s="73" t="s">
        <v>1715</v>
      </c>
      <c r="B601" s="73" t="s">
        <v>1716</v>
      </c>
      <c r="C601" s="73" t="s">
        <v>285</v>
      </c>
      <c r="D601" s="73" t="s">
        <v>286</v>
      </c>
      <c r="E601" s="74">
        <v>20</v>
      </c>
      <c r="F601" s="73" t="s">
        <v>302</v>
      </c>
      <c r="G601" s="74">
        <v>10</v>
      </c>
      <c r="H601" s="73" t="s">
        <v>288</v>
      </c>
      <c r="I601" s="74">
        <v>44</v>
      </c>
      <c r="J601" s="75">
        <v>11.5</v>
      </c>
      <c r="K601" s="75">
        <f t="shared" si="9"/>
        <v>506</v>
      </c>
      <c r="L601" s="76" t="s">
        <v>298</v>
      </c>
      <c r="M601" s="73" t="s">
        <v>290</v>
      </c>
      <c r="N601" s="76" t="s">
        <v>299</v>
      </c>
      <c r="O601" s="77" t="s">
        <v>299</v>
      </c>
      <c r="P601" s="78">
        <v>45444</v>
      </c>
      <c r="Q601" s="74" t="s">
        <v>292</v>
      </c>
      <c r="R601" s="74" t="s">
        <v>293</v>
      </c>
      <c r="S601" s="74"/>
      <c r="T601" s="74"/>
      <c r="U601" s="74"/>
    </row>
    <row r="602" spans="1:21" x14ac:dyDescent="0.25">
      <c r="A602" s="73" t="s">
        <v>1717</v>
      </c>
      <c r="B602" s="73" t="s">
        <v>1718</v>
      </c>
      <c r="C602" s="73" t="s">
        <v>285</v>
      </c>
      <c r="D602" s="73" t="s">
        <v>286</v>
      </c>
      <c r="E602" s="74">
        <v>20</v>
      </c>
      <c r="F602" s="73" t="s">
        <v>302</v>
      </c>
      <c r="G602" s="74">
        <v>95</v>
      </c>
      <c r="H602" s="73" t="s">
        <v>681</v>
      </c>
      <c r="I602" s="74">
        <v>26</v>
      </c>
      <c r="J602" s="75">
        <v>605.12</v>
      </c>
      <c r="K602" s="75">
        <f t="shared" si="9"/>
        <v>15733.12</v>
      </c>
      <c r="L602" s="76" t="s">
        <v>298</v>
      </c>
      <c r="M602" s="73" t="s">
        <v>290</v>
      </c>
      <c r="N602" s="76" t="s">
        <v>299</v>
      </c>
      <c r="O602" s="77" t="s">
        <v>299</v>
      </c>
      <c r="P602" s="78">
        <v>45444</v>
      </c>
      <c r="Q602" s="74" t="s">
        <v>292</v>
      </c>
      <c r="R602" s="74" t="s">
        <v>293</v>
      </c>
      <c r="S602" s="74"/>
      <c r="T602" s="74"/>
      <c r="U602" s="74"/>
    </row>
    <row r="603" spans="1:21" x14ac:dyDescent="0.25">
      <c r="A603" s="73" t="s">
        <v>1719</v>
      </c>
      <c r="B603" s="73" t="s">
        <v>1720</v>
      </c>
      <c r="C603" s="73" t="s">
        <v>285</v>
      </c>
      <c r="D603" s="73" t="s">
        <v>568</v>
      </c>
      <c r="E603" s="74">
        <v>20</v>
      </c>
      <c r="F603" s="73" t="s">
        <v>568</v>
      </c>
      <c r="G603" s="74">
        <v>95</v>
      </c>
      <c r="H603" s="73" t="s">
        <v>288</v>
      </c>
      <c r="I603" s="74">
        <v>12</v>
      </c>
      <c r="J603" s="75">
        <v>251.96</v>
      </c>
      <c r="K603" s="75">
        <f t="shared" si="9"/>
        <v>3023.52</v>
      </c>
      <c r="L603" s="76" t="s">
        <v>298</v>
      </c>
      <c r="M603" s="73" t="s">
        <v>290</v>
      </c>
      <c r="N603" s="76" t="s">
        <v>299</v>
      </c>
      <c r="O603" s="77" t="s">
        <v>299</v>
      </c>
      <c r="P603" s="78">
        <v>45444</v>
      </c>
      <c r="Q603" s="74" t="s">
        <v>292</v>
      </c>
      <c r="R603" s="74" t="s">
        <v>293</v>
      </c>
      <c r="S603" s="74"/>
      <c r="T603" s="74"/>
      <c r="U603" s="74"/>
    </row>
    <row r="604" spans="1:21" x14ac:dyDescent="0.25">
      <c r="A604" s="73" t="s">
        <v>1721</v>
      </c>
      <c r="B604" s="73" t="s">
        <v>1722</v>
      </c>
      <c r="C604" s="73" t="s">
        <v>285</v>
      </c>
      <c r="D604" s="73" t="s">
        <v>286</v>
      </c>
      <c r="E604" s="74">
        <v>20</v>
      </c>
      <c r="F604" s="73" t="s">
        <v>287</v>
      </c>
      <c r="G604" s="74">
        <v>100</v>
      </c>
      <c r="H604" s="73" t="s">
        <v>288</v>
      </c>
      <c r="I604" s="74">
        <v>48</v>
      </c>
      <c r="J604" s="75">
        <v>13.3</v>
      </c>
      <c r="K604" s="75">
        <f t="shared" si="9"/>
        <v>638.40000000000009</v>
      </c>
      <c r="L604" s="76" t="s">
        <v>298</v>
      </c>
      <c r="M604" s="73" t="s">
        <v>290</v>
      </c>
      <c r="N604" s="76" t="s">
        <v>299</v>
      </c>
      <c r="O604" s="77" t="s">
        <v>299</v>
      </c>
      <c r="P604" s="78">
        <v>45444</v>
      </c>
      <c r="Q604" s="74" t="s">
        <v>292</v>
      </c>
      <c r="R604" s="74" t="s">
        <v>293</v>
      </c>
      <c r="S604" s="74"/>
      <c r="T604" s="74"/>
      <c r="U604" s="74"/>
    </row>
    <row r="605" spans="1:21" x14ac:dyDescent="0.25">
      <c r="A605" s="73" t="s">
        <v>1723</v>
      </c>
      <c r="B605" s="73" t="s">
        <v>1724</v>
      </c>
      <c r="C605" s="73" t="s">
        <v>285</v>
      </c>
      <c r="D605" s="73" t="s">
        <v>286</v>
      </c>
      <c r="E605" s="74">
        <v>50</v>
      </c>
      <c r="F605" s="73" t="s">
        <v>287</v>
      </c>
      <c r="G605" s="74">
        <v>2.5</v>
      </c>
      <c r="H605" s="73" t="s">
        <v>288</v>
      </c>
      <c r="I605" s="74">
        <v>7</v>
      </c>
      <c r="J605" s="75">
        <v>312.08999999999997</v>
      </c>
      <c r="K605" s="75">
        <f t="shared" si="9"/>
        <v>2184.6299999999997</v>
      </c>
      <c r="L605" s="76" t="s">
        <v>298</v>
      </c>
      <c r="M605" s="73" t="s">
        <v>290</v>
      </c>
      <c r="N605" s="76" t="s">
        <v>299</v>
      </c>
      <c r="O605" s="77" t="s">
        <v>299</v>
      </c>
      <c r="P605" s="78">
        <v>45444</v>
      </c>
      <c r="Q605" s="74" t="s">
        <v>292</v>
      </c>
      <c r="R605" s="74" t="s">
        <v>293</v>
      </c>
      <c r="S605" s="74"/>
      <c r="T605" s="74"/>
      <c r="U605" s="74"/>
    </row>
    <row r="606" spans="1:21" x14ac:dyDescent="0.25">
      <c r="A606" s="73" t="s">
        <v>1725</v>
      </c>
      <c r="B606" s="73" t="s">
        <v>1726</v>
      </c>
      <c r="C606" s="73" t="s">
        <v>285</v>
      </c>
      <c r="D606" s="73" t="s">
        <v>732</v>
      </c>
      <c r="E606" s="74">
        <v>10</v>
      </c>
      <c r="F606" s="73" t="s">
        <v>733</v>
      </c>
      <c r="G606" s="74">
        <v>500</v>
      </c>
      <c r="H606" s="73" t="s">
        <v>288</v>
      </c>
      <c r="I606" s="74">
        <v>5</v>
      </c>
      <c r="J606" s="75">
        <v>211.25</v>
      </c>
      <c r="K606" s="75">
        <f t="shared" si="9"/>
        <v>1056.25</v>
      </c>
      <c r="L606" s="76" t="s">
        <v>298</v>
      </c>
      <c r="M606" s="73" t="s">
        <v>290</v>
      </c>
      <c r="N606" s="76" t="s">
        <v>299</v>
      </c>
      <c r="O606" s="77" t="s">
        <v>299</v>
      </c>
      <c r="P606" s="78">
        <v>45444</v>
      </c>
      <c r="Q606" s="74" t="s">
        <v>292</v>
      </c>
      <c r="R606" s="74" t="s">
        <v>293</v>
      </c>
      <c r="S606" s="74"/>
      <c r="T606" s="74"/>
      <c r="U606" s="74"/>
    </row>
    <row r="607" spans="1:21" x14ac:dyDescent="0.25">
      <c r="A607" s="73" t="s">
        <v>1727</v>
      </c>
      <c r="B607" s="73" t="s">
        <v>1728</v>
      </c>
      <c r="C607" s="73" t="s">
        <v>285</v>
      </c>
      <c r="D607" s="73" t="s">
        <v>286</v>
      </c>
      <c r="E607" s="74">
        <v>30</v>
      </c>
      <c r="F607" s="73" t="s">
        <v>302</v>
      </c>
      <c r="G607" s="74">
        <v>500</v>
      </c>
      <c r="H607" s="73" t="s">
        <v>288</v>
      </c>
      <c r="I607" s="74">
        <v>11</v>
      </c>
      <c r="J607" s="75">
        <v>26.16</v>
      </c>
      <c r="K607" s="75">
        <f t="shared" si="9"/>
        <v>287.76</v>
      </c>
      <c r="L607" s="76" t="s">
        <v>298</v>
      </c>
      <c r="M607" s="73" t="s">
        <v>290</v>
      </c>
      <c r="N607" s="76" t="s">
        <v>299</v>
      </c>
      <c r="O607" s="77" t="s">
        <v>299</v>
      </c>
      <c r="P607" s="78">
        <v>45444</v>
      </c>
      <c r="Q607" s="74" t="s">
        <v>292</v>
      </c>
      <c r="R607" s="74" t="s">
        <v>293</v>
      </c>
      <c r="S607" s="74"/>
      <c r="T607" s="74"/>
      <c r="U607" s="74"/>
    </row>
    <row r="608" spans="1:21" x14ac:dyDescent="0.25">
      <c r="A608" s="73" t="s">
        <v>1729</v>
      </c>
      <c r="B608" s="73" t="s">
        <v>1730</v>
      </c>
      <c r="C608" s="73" t="s">
        <v>285</v>
      </c>
      <c r="D608" s="73" t="s">
        <v>286</v>
      </c>
      <c r="E608" s="74">
        <v>30</v>
      </c>
      <c r="F608" s="73" t="s">
        <v>287</v>
      </c>
      <c r="G608" s="74">
        <v>500</v>
      </c>
      <c r="H608" s="73" t="s">
        <v>288</v>
      </c>
      <c r="I608" s="74">
        <v>12</v>
      </c>
      <c r="J608" s="75">
        <v>19.46</v>
      </c>
      <c r="K608" s="75">
        <f t="shared" si="9"/>
        <v>233.52</v>
      </c>
      <c r="L608" s="76" t="s">
        <v>298</v>
      </c>
      <c r="M608" s="73" t="s">
        <v>290</v>
      </c>
      <c r="N608" s="76" t="s">
        <v>299</v>
      </c>
      <c r="O608" s="77" t="s">
        <v>299</v>
      </c>
      <c r="P608" s="78">
        <v>45444</v>
      </c>
      <c r="Q608" s="74" t="s">
        <v>292</v>
      </c>
      <c r="R608" s="74" t="s">
        <v>293</v>
      </c>
      <c r="S608" s="74"/>
      <c r="T608" s="74"/>
      <c r="U608" s="74"/>
    </row>
    <row r="609" spans="1:21" x14ac:dyDescent="0.25">
      <c r="A609" s="73" t="s">
        <v>1731</v>
      </c>
      <c r="B609" s="73" t="s">
        <v>1732</v>
      </c>
      <c r="C609" s="73" t="s">
        <v>285</v>
      </c>
      <c r="D609" s="73" t="s">
        <v>732</v>
      </c>
      <c r="E609" s="74">
        <v>10</v>
      </c>
      <c r="F609" s="73" t="s">
        <v>733</v>
      </c>
      <c r="G609" s="74">
        <v>0</v>
      </c>
      <c r="H609" s="73" t="s">
        <v>1733</v>
      </c>
      <c r="I609" s="74">
        <v>35</v>
      </c>
      <c r="J609" s="75">
        <v>265</v>
      </c>
      <c r="K609" s="75">
        <f t="shared" si="9"/>
        <v>9275</v>
      </c>
      <c r="L609" s="76" t="s">
        <v>298</v>
      </c>
      <c r="M609" s="73" t="s">
        <v>290</v>
      </c>
      <c r="N609" s="76" t="s">
        <v>299</v>
      </c>
      <c r="O609" s="77" t="s">
        <v>299</v>
      </c>
      <c r="P609" s="78">
        <v>45444</v>
      </c>
      <c r="Q609" s="74" t="s">
        <v>292</v>
      </c>
      <c r="R609" s="74" t="s">
        <v>293</v>
      </c>
      <c r="S609" s="74"/>
      <c r="T609" s="74"/>
      <c r="U609" s="74"/>
    </row>
    <row r="610" spans="1:21" x14ac:dyDescent="0.25">
      <c r="A610" s="73" t="s">
        <v>1734</v>
      </c>
      <c r="B610" s="73" t="s">
        <v>1735</v>
      </c>
      <c r="C610" s="73" t="s">
        <v>1205</v>
      </c>
      <c r="D610" s="73" t="s">
        <v>317</v>
      </c>
      <c r="E610" s="74">
        <v>100</v>
      </c>
      <c r="F610" s="73" t="s">
        <v>318</v>
      </c>
      <c r="G610" s="74">
        <v>2</v>
      </c>
      <c r="H610" s="73" t="s">
        <v>795</v>
      </c>
      <c r="I610" s="74">
        <v>47</v>
      </c>
      <c r="J610" s="75">
        <v>20.64</v>
      </c>
      <c r="K610" s="75">
        <f t="shared" si="9"/>
        <v>970.08</v>
      </c>
      <c r="L610" s="76" t="s">
        <v>298</v>
      </c>
      <c r="M610" s="73" t="s">
        <v>290</v>
      </c>
      <c r="N610" s="76" t="s">
        <v>299</v>
      </c>
      <c r="O610" s="77" t="s">
        <v>299</v>
      </c>
      <c r="P610" s="78">
        <v>45444</v>
      </c>
      <c r="Q610" s="74" t="s">
        <v>292</v>
      </c>
      <c r="R610" s="74" t="s">
        <v>293</v>
      </c>
      <c r="S610" s="74"/>
      <c r="T610" s="74"/>
      <c r="U610" s="74"/>
    </row>
    <row r="611" spans="1:21" x14ac:dyDescent="0.25">
      <c r="A611" s="73" t="s">
        <v>1736</v>
      </c>
      <c r="B611" s="73" t="s">
        <v>1737</v>
      </c>
      <c r="C611" s="73" t="s">
        <v>285</v>
      </c>
      <c r="D611" s="73" t="s">
        <v>286</v>
      </c>
      <c r="E611" s="74">
        <v>12</v>
      </c>
      <c r="F611" s="73" t="s">
        <v>287</v>
      </c>
      <c r="G611" s="74">
        <v>100</v>
      </c>
      <c r="H611" s="73" t="s">
        <v>288</v>
      </c>
      <c r="I611" s="74">
        <v>5</v>
      </c>
      <c r="J611" s="75">
        <v>307.37</v>
      </c>
      <c r="K611" s="75">
        <f t="shared" si="9"/>
        <v>1536.85</v>
      </c>
      <c r="L611" s="76" t="s">
        <v>298</v>
      </c>
      <c r="M611" s="73" t="s">
        <v>290</v>
      </c>
      <c r="N611" s="76" t="s">
        <v>299</v>
      </c>
      <c r="O611" s="77" t="s">
        <v>299</v>
      </c>
      <c r="P611" s="78">
        <v>45444</v>
      </c>
      <c r="Q611" s="74" t="s">
        <v>292</v>
      </c>
      <c r="R611" s="74" t="s">
        <v>293</v>
      </c>
      <c r="S611" s="74"/>
      <c r="T611" s="74"/>
      <c r="U611" s="74"/>
    </row>
    <row r="612" spans="1:21" x14ac:dyDescent="0.25">
      <c r="A612" s="73" t="s">
        <v>1738</v>
      </c>
      <c r="B612" s="73" t="s">
        <v>1739</v>
      </c>
      <c r="C612" s="73" t="s">
        <v>285</v>
      </c>
      <c r="D612" s="73" t="s">
        <v>286</v>
      </c>
      <c r="E612" s="74">
        <v>10</v>
      </c>
      <c r="F612" s="73" t="s">
        <v>287</v>
      </c>
      <c r="G612" s="74">
        <v>15</v>
      </c>
      <c r="H612" s="73" t="s">
        <v>288</v>
      </c>
      <c r="I612" s="74">
        <v>7</v>
      </c>
      <c r="J612" s="75">
        <v>128.86000000000001</v>
      </c>
      <c r="K612" s="75">
        <f t="shared" si="9"/>
        <v>902.0200000000001</v>
      </c>
      <c r="L612" s="76" t="s">
        <v>298</v>
      </c>
      <c r="M612" s="73" t="s">
        <v>290</v>
      </c>
      <c r="N612" s="76" t="s">
        <v>299</v>
      </c>
      <c r="O612" s="77" t="s">
        <v>299</v>
      </c>
      <c r="P612" s="78">
        <v>45444</v>
      </c>
      <c r="Q612" s="74" t="s">
        <v>292</v>
      </c>
      <c r="R612" s="74" t="s">
        <v>293</v>
      </c>
      <c r="S612" s="74"/>
      <c r="T612" s="74"/>
      <c r="U612" s="74"/>
    </row>
    <row r="613" spans="1:21" x14ac:dyDescent="0.25">
      <c r="A613" s="73" t="s">
        <v>1740</v>
      </c>
      <c r="B613" s="73" t="s">
        <v>1739</v>
      </c>
      <c r="C613" s="73" t="s">
        <v>285</v>
      </c>
      <c r="D613" s="73" t="s">
        <v>364</v>
      </c>
      <c r="E613" s="74">
        <v>30</v>
      </c>
      <c r="F613" s="73" t="s">
        <v>365</v>
      </c>
      <c r="G613" s="74">
        <v>30</v>
      </c>
      <c r="H613" s="73" t="s">
        <v>288</v>
      </c>
      <c r="I613" s="74">
        <v>11</v>
      </c>
      <c r="J613" s="75">
        <v>325.27</v>
      </c>
      <c r="K613" s="75">
        <f t="shared" si="9"/>
        <v>3577.97</v>
      </c>
      <c r="L613" s="76" t="s">
        <v>298</v>
      </c>
      <c r="M613" s="73" t="s">
        <v>290</v>
      </c>
      <c r="N613" s="76" t="s">
        <v>299</v>
      </c>
      <c r="O613" s="77" t="s">
        <v>299</v>
      </c>
      <c r="P613" s="78">
        <v>45444</v>
      </c>
      <c r="Q613" s="74" t="s">
        <v>292</v>
      </c>
      <c r="R613" s="74" t="s">
        <v>293</v>
      </c>
      <c r="S613" s="74"/>
      <c r="T613" s="74"/>
      <c r="U613" s="74"/>
    </row>
    <row r="614" spans="1:21" x14ac:dyDescent="0.25">
      <c r="A614" s="73" t="s">
        <v>1741</v>
      </c>
      <c r="B614" s="73" t="s">
        <v>1742</v>
      </c>
      <c r="C614" s="73" t="s">
        <v>285</v>
      </c>
      <c r="D614" s="73" t="s">
        <v>286</v>
      </c>
      <c r="E614" s="74">
        <v>30</v>
      </c>
      <c r="F614" s="73" t="s">
        <v>302</v>
      </c>
      <c r="G614" s="74">
        <v>30</v>
      </c>
      <c r="H614" s="73" t="s">
        <v>288</v>
      </c>
      <c r="I614" s="74">
        <v>4</v>
      </c>
      <c r="J614" s="75">
        <v>1397.85</v>
      </c>
      <c r="K614" s="75">
        <f t="shared" si="9"/>
        <v>5591.4</v>
      </c>
      <c r="L614" s="76" t="s">
        <v>298</v>
      </c>
      <c r="M614" s="73" t="s">
        <v>290</v>
      </c>
      <c r="N614" s="76" t="s">
        <v>299</v>
      </c>
      <c r="O614" s="77" t="s">
        <v>299</v>
      </c>
      <c r="P614" s="78">
        <v>45444</v>
      </c>
      <c r="Q614" s="74" t="s">
        <v>292</v>
      </c>
      <c r="R614" s="74" t="s">
        <v>293</v>
      </c>
      <c r="S614" s="74"/>
      <c r="T614" s="74"/>
      <c r="U614" s="74"/>
    </row>
    <row r="615" spans="1:21" x14ac:dyDescent="0.25">
      <c r="A615" s="73" t="s">
        <v>1743</v>
      </c>
      <c r="B615" s="73" t="s">
        <v>1744</v>
      </c>
      <c r="C615" s="73" t="s">
        <v>285</v>
      </c>
      <c r="D615" s="73" t="s">
        <v>286</v>
      </c>
      <c r="E615" s="74">
        <v>28</v>
      </c>
      <c r="F615" s="73" t="s">
        <v>302</v>
      </c>
      <c r="G615" s="74">
        <v>200</v>
      </c>
      <c r="H615" s="73" t="s">
        <v>630</v>
      </c>
      <c r="I615" s="74">
        <v>2</v>
      </c>
      <c r="J615" s="75">
        <v>419.9</v>
      </c>
      <c r="K615" s="75">
        <f t="shared" si="9"/>
        <v>839.8</v>
      </c>
      <c r="L615" s="76" t="s">
        <v>298</v>
      </c>
      <c r="M615" s="73" t="s">
        <v>290</v>
      </c>
      <c r="N615" s="76" t="s">
        <v>299</v>
      </c>
      <c r="O615" s="77" t="s">
        <v>299</v>
      </c>
      <c r="P615" s="78">
        <v>45444</v>
      </c>
      <c r="Q615" s="74" t="s">
        <v>292</v>
      </c>
      <c r="R615" s="74" t="s">
        <v>293</v>
      </c>
      <c r="S615" s="74"/>
      <c r="T615" s="74"/>
      <c r="U615" s="74"/>
    </row>
    <row r="616" spans="1:21" x14ac:dyDescent="0.25">
      <c r="A616" s="73" t="s">
        <v>1745</v>
      </c>
      <c r="B616" s="73" t="s">
        <v>1746</v>
      </c>
      <c r="C616" s="73" t="s">
        <v>285</v>
      </c>
      <c r="D616" s="73" t="s">
        <v>286</v>
      </c>
      <c r="E616" s="74">
        <v>14</v>
      </c>
      <c r="F616" s="73" t="s">
        <v>302</v>
      </c>
      <c r="G616" s="74">
        <v>200</v>
      </c>
      <c r="H616" s="73" t="s">
        <v>288</v>
      </c>
      <c r="I616" s="74">
        <v>21</v>
      </c>
      <c r="J616" s="75">
        <v>328.37</v>
      </c>
      <c r="K616" s="75">
        <f t="shared" si="9"/>
        <v>6895.77</v>
      </c>
      <c r="L616" s="76" t="s">
        <v>298</v>
      </c>
      <c r="M616" s="73" t="s">
        <v>290</v>
      </c>
      <c r="N616" s="76" t="s">
        <v>299</v>
      </c>
      <c r="O616" s="77" t="s">
        <v>299</v>
      </c>
      <c r="P616" s="78">
        <v>45444</v>
      </c>
      <c r="Q616" s="74" t="s">
        <v>292</v>
      </c>
      <c r="R616" s="74" t="s">
        <v>293</v>
      </c>
      <c r="S616" s="74"/>
      <c r="T616" s="74"/>
      <c r="U616" s="74"/>
    </row>
    <row r="617" spans="1:21" x14ac:dyDescent="0.25">
      <c r="A617" s="73" t="s">
        <v>1747</v>
      </c>
      <c r="B617" s="73" t="s">
        <v>1748</v>
      </c>
      <c r="C617" s="73" t="s">
        <v>285</v>
      </c>
      <c r="D617" s="73" t="s">
        <v>383</v>
      </c>
      <c r="E617" s="74">
        <v>140</v>
      </c>
      <c r="F617" s="73" t="s">
        <v>553</v>
      </c>
      <c r="G617" s="74">
        <v>0</v>
      </c>
      <c r="H617" s="73" t="s">
        <v>1749</v>
      </c>
      <c r="I617" s="74">
        <v>139</v>
      </c>
      <c r="J617" s="75">
        <v>387.77</v>
      </c>
      <c r="K617" s="75">
        <f t="shared" si="9"/>
        <v>53900.03</v>
      </c>
      <c r="L617" s="76" t="s">
        <v>298</v>
      </c>
      <c r="M617" s="73" t="s">
        <v>290</v>
      </c>
      <c r="N617" s="76" t="s">
        <v>299</v>
      </c>
      <c r="O617" s="77" t="s">
        <v>299</v>
      </c>
      <c r="P617" s="78">
        <v>45444</v>
      </c>
      <c r="Q617" s="74" t="s">
        <v>292</v>
      </c>
      <c r="R617" s="74" t="s">
        <v>293</v>
      </c>
      <c r="S617" s="74"/>
      <c r="T617" s="74"/>
      <c r="U617" s="74"/>
    </row>
    <row r="618" spans="1:21" x14ac:dyDescent="0.25">
      <c r="A618" s="73" t="s">
        <v>1750</v>
      </c>
      <c r="B618" s="73" t="s">
        <v>1751</v>
      </c>
      <c r="C618" s="73" t="s">
        <v>285</v>
      </c>
      <c r="D618" s="73" t="s">
        <v>317</v>
      </c>
      <c r="E618" s="74">
        <v>100</v>
      </c>
      <c r="F618" s="73" t="s">
        <v>318</v>
      </c>
      <c r="G618" s="74">
        <v>0.1</v>
      </c>
      <c r="H618" s="73" t="s">
        <v>795</v>
      </c>
      <c r="I618" s="74">
        <v>9</v>
      </c>
      <c r="J618" s="75">
        <v>435.49</v>
      </c>
      <c r="K618" s="75">
        <f t="shared" si="9"/>
        <v>3919.41</v>
      </c>
      <c r="L618" s="76" t="s">
        <v>298</v>
      </c>
      <c r="M618" s="73" t="s">
        <v>290</v>
      </c>
      <c r="N618" s="76" t="s">
        <v>299</v>
      </c>
      <c r="O618" s="77" t="s">
        <v>299</v>
      </c>
      <c r="P618" s="78">
        <v>45444</v>
      </c>
      <c r="Q618" s="74" t="s">
        <v>292</v>
      </c>
      <c r="R618" s="74" t="s">
        <v>293</v>
      </c>
      <c r="S618" s="74"/>
      <c r="T618" s="74"/>
      <c r="U618" s="74"/>
    </row>
    <row r="619" spans="1:21" x14ac:dyDescent="0.25">
      <c r="A619" s="73" t="s">
        <v>1752</v>
      </c>
      <c r="B619" s="73" t="s">
        <v>1753</v>
      </c>
      <c r="C619" s="73" t="s">
        <v>285</v>
      </c>
      <c r="D619" s="73" t="s">
        <v>364</v>
      </c>
      <c r="E619" s="74">
        <v>30</v>
      </c>
      <c r="F619" s="73" t="s">
        <v>365</v>
      </c>
      <c r="G619" s="74">
        <v>10</v>
      </c>
      <c r="H619" s="73" t="s">
        <v>288</v>
      </c>
      <c r="I619" s="74">
        <v>105</v>
      </c>
      <c r="J619" s="75">
        <v>254.44</v>
      </c>
      <c r="K619" s="75">
        <f t="shared" si="9"/>
        <v>26716.2</v>
      </c>
      <c r="L619" s="76" t="s">
        <v>298</v>
      </c>
      <c r="M619" s="73" t="s">
        <v>290</v>
      </c>
      <c r="N619" s="76" t="s">
        <v>299</v>
      </c>
      <c r="O619" s="77" t="s">
        <v>299</v>
      </c>
      <c r="P619" s="78">
        <v>45444</v>
      </c>
      <c r="Q619" s="74" t="s">
        <v>292</v>
      </c>
      <c r="R619" s="74" t="s">
        <v>293</v>
      </c>
      <c r="S619" s="74"/>
      <c r="T619" s="74"/>
      <c r="U619" s="74"/>
    </row>
    <row r="620" spans="1:21" x14ac:dyDescent="0.25">
      <c r="A620" s="73" t="s">
        <v>1754</v>
      </c>
      <c r="B620" s="73" t="s">
        <v>1755</v>
      </c>
      <c r="C620" s="73" t="s">
        <v>285</v>
      </c>
      <c r="D620" s="73" t="s">
        <v>286</v>
      </c>
      <c r="E620" s="74">
        <v>30</v>
      </c>
      <c r="F620" s="73" t="s">
        <v>302</v>
      </c>
      <c r="G620" s="74">
        <v>5</v>
      </c>
      <c r="H620" s="73" t="s">
        <v>288</v>
      </c>
      <c r="I620" s="74">
        <v>1</v>
      </c>
      <c r="J620" s="75">
        <v>582.58000000000004</v>
      </c>
      <c r="K620" s="75">
        <f t="shared" si="9"/>
        <v>582.58000000000004</v>
      </c>
      <c r="L620" s="76" t="s">
        <v>298</v>
      </c>
      <c r="M620" s="73" t="s">
        <v>290</v>
      </c>
      <c r="N620" s="76" t="s">
        <v>299</v>
      </c>
      <c r="O620" s="77" t="s">
        <v>299</v>
      </c>
      <c r="P620" s="78">
        <v>45444</v>
      </c>
      <c r="Q620" s="74" t="s">
        <v>292</v>
      </c>
      <c r="R620" s="74" t="s">
        <v>293</v>
      </c>
      <c r="S620" s="74"/>
      <c r="T620" s="74"/>
      <c r="U620" s="74"/>
    </row>
    <row r="621" spans="1:21" x14ac:dyDescent="0.25">
      <c r="A621" s="73" t="s">
        <v>1756</v>
      </c>
      <c r="B621" s="73" t="s">
        <v>1755</v>
      </c>
      <c r="C621" s="73" t="s">
        <v>285</v>
      </c>
      <c r="D621" s="73" t="s">
        <v>286</v>
      </c>
      <c r="E621" s="74">
        <v>30</v>
      </c>
      <c r="F621" s="73" t="s">
        <v>302</v>
      </c>
      <c r="G621" s="74">
        <v>10</v>
      </c>
      <c r="H621" s="73" t="s">
        <v>288</v>
      </c>
      <c r="I621" s="74">
        <v>2</v>
      </c>
      <c r="J621" s="75">
        <v>821.6</v>
      </c>
      <c r="K621" s="75">
        <f t="shared" si="9"/>
        <v>1643.2</v>
      </c>
      <c r="L621" s="76" t="s">
        <v>298</v>
      </c>
      <c r="M621" s="73" t="s">
        <v>290</v>
      </c>
      <c r="N621" s="76" t="s">
        <v>299</v>
      </c>
      <c r="O621" s="77" t="s">
        <v>299</v>
      </c>
      <c r="P621" s="78">
        <v>45444</v>
      </c>
      <c r="Q621" s="74" t="s">
        <v>292</v>
      </c>
      <c r="R621" s="74" t="s">
        <v>293</v>
      </c>
      <c r="S621" s="74"/>
      <c r="T621" s="74"/>
      <c r="U621" s="74"/>
    </row>
    <row r="622" spans="1:21" x14ac:dyDescent="0.25">
      <c r="A622" s="73" t="s">
        <v>1757</v>
      </c>
      <c r="B622" s="73" t="s">
        <v>1758</v>
      </c>
      <c r="C622" s="73" t="s">
        <v>285</v>
      </c>
      <c r="D622" s="73" t="s">
        <v>296</v>
      </c>
      <c r="E622" s="74">
        <v>30</v>
      </c>
      <c r="F622" s="73" t="s">
        <v>297</v>
      </c>
      <c r="G622" s="74">
        <v>40</v>
      </c>
      <c r="H622" s="73" t="s">
        <v>288</v>
      </c>
      <c r="I622" s="74">
        <v>30</v>
      </c>
      <c r="J622" s="75">
        <v>131.66</v>
      </c>
      <c r="K622" s="75">
        <f t="shared" si="9"/>
        <v>3949.7999999999997</v>
      </c>
      <c r="L622" s="76" t="s">
        <v>298</v>
      </c>
      <c r="M622" s="73" t="s">
        <v>290</v>
      </c>
      <c r="N622" s="76" t="s">
        <v>299</v>
      </c>
      <c r="O622" s="77" t="s">
        <v>299</v>
      </c>
      <c r="P622" s="78">
        <v>45444</v>
      </c>
      <c r="Q622" s="74" t="s">
        <v>292</v>
      </c>
      <c r="R622" s="74" t="s">
        <v>293</v>
      </c>
      <c r="S622" s="74"/>
      <c r="T622" s="74"/>
      <c r="U622" s="74"/>
    </row>
    <row r="623" spans="1:21" x14ac:dyDescent="0.25">
      <c r="A623" s="73" t="s">
        <v>1759</v>
      </c>
      <c r="B623" s="73" t="s">
        <v>1760</v>
      </c>
      <c r="C623" s="73" t="s">
        <v>285</v>
      </c>
      <c r="D623" s="73" t="s">
        <v>1761</v>
      </c>
      <c r="E623" s="74">
        <v>100</v>
      </c>
      <c r="F623" s="73" t="s">
        <v>318</v>
      </c>
      <c r="G623" s="74">
        <v>2</v>
      </c>
      <c r="H623" s="73" t="s">
        <v>795</v>
      </c>
      <c r="I623" s="74">
        <v>91</v>
      </c>
      <c r="J623" s="75">
        <v>138.29</v>
      </c>
      <c r="K623" s="75">
        <f t="shared" si="9"/>
        <v>12584.39</v>
      </c>
      <c r="L623" s="76" t="s">
        <v>298</v>
      </c>
      <c r="M623" s="73" t="s">
        <v>290</v>
      </c>
      <c r="N623" s="76" t="s">
        <v>299</v>
      </c>
      <c r="O623" s="77" t="s">
        <v>299</v>
      </c>
      <c r="P623" s="78">
        <v>45444</v>
      </c>
      <c r="Q623" s="74" t="s">
        <v>292</v>
      </c>
      <c r="R623" s="74" t="s">
        <v>293</v>
      </c>
      <c r="S623" s="74"/>
      <c r="T623" s="74"/>
      <c r="U623" s="74"/>
    </row>
    <row r="624" spans="1:21" x14ac:dyDescent="0.25">
      <c r="A624" s="73" t="s">
        <v>1762</v>
      </c>
      <c r="B624" s="73" t="s">
        <v>1763</v>
      </c>
      <c r="C624" s="73" t="s">
        <v>285</v>
      </c>
      <c r="D624" s="73" t="s">
        <v>296</v>
      </c>
      <c r="E624" s="74">
        <v>60</v>
      </c>
      <c r="F624" s="73" t="s">
        <v>297</v>
      </c>
      <c r="G624" s="74">
        <v>1.64</v>
      </c>
      <c r="H624" s="73" t="s">
        <v>343</v>
      </c>
      <c r="I624" s="74">
        <v>36</v>
      </c>
      <c r="J624" s="75">
        <v>761.58</v>
      </c>
      <c r="K624" s="75">
        <f t="shared" si="9"/>
        <v>27416.880000000001</v>
      </c>
      <c r="L624" s="76" t="s">
        <v>298</v>
      </c>
      <c r="M624" s="73" t="s">
        <v>290</v>
      </c>
      <c r="N624" s="76" t="s">
        <v>299</v>
      </c>
      <c r="O624" s="77" t="s">
        <v>299</v>
      </c>
      <c r="P624" s="78">
        <v>45444</v>
      </c>
      <c r="Q624" s="74" t="s">
        <v>292</v>
      </c>
      <c r="R624" s="74" t="s">
        <v>293</v>
      </c>
      <c r="S624" s="74"/>
      <c r="T624" s="74"/>
      <c r="U624" s="74"/>
    </row>
    <row r="625" spans="1:21" x14ac:dyDescent="0.25">
      <c r="A625" s="73" t="s">
        <v>1764</v>
      </c>
      <c r="B625" s="73" t="s">
        <v>1765</v>
      </c>
      <c r="C625" s="73" t="s">
        <v>285</v>
      </c>
      <c r="D625" s="73" t="s">
        <v>383</v>
      </c>
      <c r="E625" s="74">
        <v>30</v>
      </c>
      <c r="F625" s="73" t="s">
        <v>318</v>
      </c>
      <c r="G625" s="74">
        <v>15</v>
      </c>
      <c r="H625" s="73" t="s">
        <v>385</v>
      </c>
      <c r="I625" s="74">
        <v>18</v>
      </c>
      <c r="J625" s="75">
        <v>111.63</v>
      </c>
      <c r="K625" s="75">
        <f t="shared" si="9"/>
        <v>2009.34</v>
      </c>
      <c r="L625" s="76" t="s">
        <v>298</v>
      </c>
      <c r="M625" s="73" t="s">
        <v>290</v>
      </c>
      <c r="N625" s="76" t="s">
        <v>299</v>
      </c>
      <c r="O625" s="77" t="s">
        <v>299</v>
      </c>
      <c r="P625" s="78">
        <v>45444</v>
      </c>
      <c r="Q625" s="74" t="s">
        <v>292</v>
      </c>
      <c r="R625" s="74" t="s">
        <v>293</v>
      </c>
      <c r="S625" s="74"/>
      <c r="T625" s="74"/>
      <c r="U625" s="74"/>
    </row>
    <row r="626" spans="1:21" x14ac:dyDescent="0.25">
      <c r="A626" s="73" t="s">
        <v>1766</v>
      </c>
      <c r="B626" s="73" t="s">
        <v>1767</v>
      </c>
      <c r="C626" s="73" t="s">
        <v>285</v>
      </c>
      <c r="D626" s="73" t="s">
        <v>449</v>
      </c>
      <c r="E626" s="74">
        <v>300</v>
      </c>
      <c r="F626" s="73" t="s">
        <v>587</v>
      </c>
      <c r="G626" s="74">
        <v>1</v>
      </c>
      <c r="H626" s="73" t="s">
        <v>1768</v>
      </c>
      <c r="I626" s="74">
        <v>17</v>
      </c>
      <c r="J626" s="75">
        <v>154.76</v>
      </c>
      <c r="K626" s="75">
        <f t="shared" si="9"/>
        <v>2630.92</v>
      </c>
      <c r="L626" s="76" t="s">
        <v>298</v>
      </c>
      <c r="M626" s="73" t="s">
        <v>290</v>
      </c>
      <c r="N626" s="76" t="s">
        <v>299</v>
      </c>
      <c r="O626" s="77" t="s">
        <v>299</v>
      </c>
      <c r="P626" s="78">
        <v>45444</v>
      </c>
      <c r="Q626" s="74" t="s">
        <v>292</v>
      </c>
      <c r="R626" s="74" t="s">
        <v>293</v>
      </c>
      <c r="S626" s="74"/>
      <c r="T626" s="74"/>
      <c r="U626" s="74"/>
    </row>
    <row r="627" spans="1:21" x14ac:dyDescent="0.25">
      <c r="A627" s="73" t="s">
        <v>1769</v>
      </c>
      <c r="B627" s="73" t="s">
        <v>1770</v>
      </c>
      <c r="C627" s="73" t="s">
        <v>285</v>
      </c>
      <c r="D627" s="73" t="s">
        <v>445</v>
      </c>
      <c r="E627" s="74">
        <v>2</v>
      </c>
      <c r="F627" s="73" t="s">
        <v>446</v>
      </c>
      <c r="G627" s="74">
        <v>50</v>
      </c>
      <c r="H627" s="73" t="s">
        <v>1771</v>
      </c>
      <c r="I627" s="74">
        <v>4</v>
      </c>
      <c r="J627" s="75">
        <v>1230.02</v>
      </c>
      <c r="K627" s="75">
        <f t="shared" si="9"/>
        <v>4920.08</v>
      </c>
      <c r="L627" s="76" t="s">
        <v>298</v>
      </c>
      <c r="M627" s="73" t="s">
        <v>290</v>
      </c>
      <c r="N627" s="76" t="s">
        <v>299</v>
      </c>
      <c r="O627" s="77" t="s">
        <v>299</v>
      </c>
      <c r="P627" s="78">
        <v>45444</v>
      </c>
      <c r="Q627" s="74" t="s">
        <v>292</v>
      </c>
      <c r="R627" s="74" t="s">
        <v>293</v>
      </c>
      <c r="S627" s="74"/>
      <c r="T627" s="74"/>
      <c r="U627" s="74"/>
    </row>
    <row r="628" spans="1:21" x14ac:dyDescent="0.25">
      <c r="A628" s="73" t="s">
        <v>1772</v>
      </c>
      <c r="B628" s="73" t="s">
        <v>1773</v>
      </c>
      <c r="C628" s="73" t="s">
        <v>285</v>
      </c>
      <c r="D628" s="73" t="s">
        <v>296</v>
      </c>
      <c r="E628" s="74">
        <v>30</v>
      </c>
      <c r="F628" s="73" t="s">
        <v>297</v>
      </c>
      <c r="G628" s="74">
        <v>250</v>
      </c>
      <c r="H628" s="73" t="s">
        <v>1774</v>
      </c>
      <c r="I628" s="74">
        <v>7</v>
      </c>
      <c r="J628" s="75">
        <v>102.58</v>
      </c>
      <c r="K628" s="75">
        <f t="shared" si="9"/>
        <v>718.06</v>
      </c>
      <c r="L628" s="76" t="s">
        <v>298</v>
      </c>
      <c r="M628" s="73" t="s">
        <v>290</v>
      </c>
      <c r="N628" s="76" t="s">
        <v>299</v>
      </c>
      <c r="O628" s="77" t="s">
        <v>299</v>
      </c>
      <c r="P628" s="78">
        <v>45444</v>
      </c>
      <c r="Q628" s="74" t="s">
        <v>292</v>
      </c>
      <c r="R628" s="74" t="s">
        <v>293</v>
      </c>
      <c r="S628" s="74"/>
      <c r="T628" s="74"/>
      <c r="U628" s="74"/>
    </row>
    <row r="629" spans="1:21" x14ac:dyDescent="0.25">
      <c r="A629" s="73" t="s">
        <v>1775</v>
      </c>
      <c r="B629" s="73" t="s">
        <v>1776</v>
      </c>
      <c r="C629" s="73" t="s">
        <v>285</v>
      </c>
      <c r="D629" s="73" t="s">
        <v>286</v>
      </c>
      <c r="E629" s="74">
        <v>20</v>
      </c>
      <c r="F629" s="73" t="s">
        <v>302</v>
      </c>
      <c r="G629" s="74">
        <v>500</v>
      </c>
      <c r="H629" s="73" t="s">
        <v>288</v>
      </c>
      <c r="I629" s="74">
        <v>51</v>
      </c>
      <c r="J629" s="75">
        <v>38.32</v>
      </c>
      <c r="K629" s="75">
        <f t="shared" si="9"/>
        <v>1954.32</v>
      </c>
      <c r="L629" s="76" t="s">
        <v>298</v>
      </c>
      <c r="M629" s="73" t="s">
        <v>290</v>
      </c>
      <c r="N629" s="76" t="s">
        <v>299</v>
      </c>
      <c r="O629" s="77" t="s">
        <v>299</v>
      </c>
      <c r="P629" s="78">
        <v>45444</v>
      </c>
      <c r="Q629" s="74" t="s">
        <v>292</v>
      </c>
      <c r="R629" s="74" t="s">
        <v>293</v>
      </c>
      <c r="S629" s="74"/>
      <c r="T629" s="74"/>
      <c r="U629" s="74"/>
    </row>
    <row r="630" spans="1:21" x14ac:dyDescent="0.25">
      <c r="A630" s="73" t="s">
        <v>1777</v>
      </c>
      <c r="B630" s="73" t="s">
        <v>1778</v>
      </c>
      <c r="C630" s="73" t="s">
        <v>285</v>
      </c>
      <c r="D630" s="73" t="s">
        <v>286</v>
      </c>
      <c r="E630" s="74">
        <v>45</v>
      </c>
      <c r="F630" s="73" t="s">
        <v>302</v>
      </c>
      <c r="G630" s="74">
        <v>500</v>
      </c>
      <c r="H630" s="73" t="s">
        <v>288</v>
      </c>
      <c r="I630" s="74">
        <v>2</v>
      </c>
      <c r="J630" s="75">
        <v>71.87</v>
      </c>
      <c r="K630" s="75">
        <f t="shared" si="9"/>
        <v>143.74</v>
      </c>
      <c r="L630" s="76" t="s">
        <v>298</v>
      </c>
      <c r="M630" s="73" t="s">
        <v>290</v>
      </c>
      <c r="N630" s="76" t="s">
        <v>299</v>
      </c>
      <c r="O630" s="77" t="s">
        <v>299</v>
      </c>
      <c r="P630" s="78">
        <v>45444</v>
      </c>
      <c r="Q630" s="74" t="s">
        <v>292</v>
      </c>
      <c r="R630" s="74" t="s">
        <v>293</v>
      </c>
      <c r="S630" s="74"/>
      <c r="T630" s="74"/>
      <c r="U630" s="74"/>
    </row>
    <row r="631" spans="1:21" x14ac:dyDescent="0.25">
      <c r="A631" s="73" t="s">
        <v>1779</v>
      </c>
      <c r="B631" s="73" t="s">
        <v>1780</v>
      </c>
      <c r="C631" s="73" t="s">
        <v>285</v>
      </c>
      <c r="D631" s="73" t="s">
        <v>286</v>
      </c>
      <c r="E631" s="74">
        <v>45</v>
      </c>
      <c r="F631" s="73" t="s">
        <v>302</v>
      </c>
      <c r="G631" s="74">
        <v>500</v>
      </c>
      <c r="H631" s="73" t="s">
        <v>288</v>
      </c>
      <c r="I631" s="74">
        <v>2</v>
      </c>
      <c r="J631" s="75">
        <v>71.150000000000006</v>
      </c>
      <c r="K631" s="75">
        <f t="shared" si="9"/>
        <v>142.30000000000001</v>
      </c>
      <c r="L631" s="76" t="s">
        <v>298</v>
      </c>
      <c r="M631" s="73" t="s">
        <v>290</v>
      </c>
      <c r="N631" s="76" t="s">
        <v>299</v>
      </c>
      <c r="O631" s="77" t="s">
        <v>299</v>
      </c>
      <c r="P631" s="78">
        <v>45444</v>
      </c>
      <c r="Q631" s="74" t="s">
        <v>292</v>
      </c>
      <c r="R631" s="74" t="s">
        <v>293</v>
      </c>
      <c r="S631" s="74"/>
      <c r="T631" s="74"/>
      <c r="U631" s="74"/>
    </row>
    <row r="632" spans="1:21" x14ac:dyDescent="0.25">
      <c r="A632" s="73" t="s">
        <v>1781</v>
      </c>
      <c r="B632" s="73" t="s">
        <v>1782</v>
      </c>
      <c r="C632" s="73" t="s">
        <v>285</v>
      </c>
      <c r="D632" s="73" t="s">
        <v>286</v>
      </c>
      <c r="E632" s="74">
        <v>10</v>
      </c>
      <c r="F632" s="73" t="s">
        <v>302</v>
      </c>
      <c r="G632" s="74">
        <v>275</v>
      </c>
      <c r="H632" s="73" t="s">
        <v>606</v>
      </c>
      <c r="I632" s="74">
        <v>284</v>
      </c>
      <c r="J632" s="75">
        <v>27.75</v>
      </c>
      <c r="K632" s="75">
        <f t="shared" si="9"/>
        <v>7881</v>
      </c>
      <c r="L632" s="76" t="s">
        <v>298</v>
      </c>
      <c r="M632" s="73" t="s">
        <v>290</v>
      </c>
      <c r="N632" s="76" t="s">
        <v>299</v>
      </c>
      <c r="O632" s="77" t="s">
        <v>299</v>
      </c>
      <c r="P632" s="78">
        <v>45444</v>
      </c>
      <c r="Q632" s="74" t="s">
        <v>292</v>
      </c>
      <c r="R632" s="74" t="s">
        <v>293</v>
      </c>
      <c r="S632" s="74"/>
      <c r="T632" s="74"/>
      <c r="U632" s="74"/>
    </row>
    <row r="633" spans="1:21" x14ac:dyDescent="0.25">
      <c r="A633" s="73" t="s">
        <v>1783</v>
      </c>
      <c r="B633" s="73" t="s">
        <v>1784</v>
      </c>
      <c r="C633" s="73" t="s">
        <v>285</v>
      </c>
      <c r="D633" s="73" t="s">
        <v>392</v>
      </c>
      <c r="E633" s="74">
        <v>100</v>
      </c>
      <c r="F633" s="73" t="s">
        <v>385</v>
      </c>
      <c r="G633" s="74">
        <v>125</v>
      </c>
      <c r="H633" s="73" t="s">
        <v>1785</v>
      </c>
      <c r="I633" s="74">
        <v>18</v>
      </c>
      <c r="J633" s="75">
        <v>125.33</v>
      </c>
      <c r="K633" s="75">
        <f t="shared" si="9"/>
        <v>2255.94</v>
      </c>
      <c r="L633" s="76" t="s">
        <v>298</v>
      </c>
      <c r="M633" s="73" t="s">
        <v>290</v>
      </c>
      <c r="N633" s="76" t="s">
        <v>299</v>
      </c>
      <c r="O633" s="77" t="s">
        <v>299</v>
      </c>
      <c r="P633" s="78">
        <v>45444</v>
      </c>
      <c r="Q633" s="74" t="s">
        <v>292</v>
      </c>
      <c r="R633" s="74" t="s">
        <v>293</v>
      </c>
      <c r="S633" s="74"/>
      <c r="T633" s="74"/>
      <c r="U633" s="74"/>
    </row>
    <row r="634" spans="1:21" x14ac:dyDescent="0.25">
      <c r="A634" s="73" t="s">
        <v>1786</v>
      </c>
      <c r="B634" s="73" t="s">
        <v>1787</v>
      </c>
      <c r="C634" s="73" t="s">
        <v>285</v>
      </c>
      <c r="D634" s="73" t="s">
        <v>286</v>
      </c>
      <c r="E634" s="74">
        <v>28</v>
      </c>
      <c r="F634" s="73" t="s">
        <v>302</v>
      </c>
      <c r="G634" s="74">
        <v>5</v>
      </c>
      <c r="H634" s="73" t="s">
        <v>288</v>
      </c>
      <c r="I634" s="74">
        <v>5</v>
      </c>
      <c r="J634" s="75">
        <v>391.72</v>
      </c>
      <c r="K634" s="75">
        <f t="shared" si="9"/>
        <v>1958.6000000000001</v>
      </c>
      <c r="L634" s="76" t="s">
        <v>298</v>
      </c>
      <c r="M634" s="73" t="s">
        <v>290</v>
      </c>
      <c r="N634" s="76" t="s">
        <v>299</v>
      </c>
      <c r="O634" s="77" t="s">
        <v>299</v>
      </c>
      <c r="P634" s="78">
        <v>45444</v>
      </c>
      <c r="Q634" s="74" t="s">
        <v>292</v>
      </c>
      <c r="R634" s="74" t="s">
        <v>293</v>
      </c>
      <c r="S634" s="74"/>
      <c r="T634" s="74"/>
      <c r="U634" s="74"/>
    </row>
    <row r="635" spans="1:21" x14ac:dyDescent="0.25">
      <c r="A635" s="73" t="s">
        <v>1788</v>
      </c>
      <c r="B635" s="73" t="s">
        <v>1789</v>
      </c>
      <c r="C635" s="73" t="s">
        <v>285</v>
      </c>
      <c r="D635" s="73" t="s">
        <v>364</v>
      </c>
      <c r="E635" s="74">
        <v>28</v>
      </c>
      <c r="F635" s="73" t="s">
        <v>365</v>
      </c>
      <c r="G635" s="74">
        <v>5</v>
      </c>
      <c r="H635" s="73" t="s">
        <v>288</v>
      </c>
      <c r="I635" s="74">
        <v>8</v>
      </c>
      <c r="J635" s="75">
        <v>397.86</v>
      </c>
      <c r="K635" s="75">
        <f t="shared" si="9"/>
        <v>3182.88</v>
      </c>
      <c r="L635" s="76" t="s">
        <v>298</v>
      </c>
      <c r="M635" s="73" t="s">
        <v>290</v>
      </c>
      <c r="N635" s="76" t="s">
        <v>299</v>
      </c>
      <c r="O635" s="77" t="s">
        <v>299</v>
      </c>
      <c r="P635" s="78">
        <v>45444</v>
      </c>
      <c r="Q635" s="74" t="s">
        <v>292</v>
      </c>
      <c r="R635" s="74" t="s">
        <v>293</v>
      </c>
      <c r="S635" s="74"/>
      <c r="T635" s="74"/>
      <c r="U635" s="74"/>
    </row>
    <row r="636" spans="1:21" x14ac:dyDescent="0.25">
      <c r="A636" s="73" t="s">
        <v>1790</v>
      </c>
      <c r="B636" s="73" t="s">
        <v>1791</v>
      </c>
      <c r="C636" s="73" t="s">
        <v>285</v>
      </c>
      <c r="D636" s="73" t="s">
        <v>732</v>
      </c>
      <c r="E636" s="74">
        <v>6</v>
      </c>
      <c r="F636" s="73" t="s">
        <v>733</v>
      </c>
      <c r="G636" s="74">
        <v>35000</v>
      </c>
      <c r="H636" s="73" t="s">
        <v>1792</v>
      </c>
      <c r="I636" s="74">
        <v>1</v>
      </c>
      <c r="J636" s="75">
        <v>310.51</v>
      </c>
      <c r="K636" s="75">
        <f t="shared" si="9"/>
        <v>310.51</v>
      </c>
      <c r="L636" s="76" t="s">
        <v>298</v>
      </c>
      <c r="M636" s="73" t="s">
        <v>290</v>
      </c>
      <c r="N636" s="76" t="s">
        <v>299</v>
      </c>
      <c r="O636" s="77" t="s">
        <v>299</v>
      </c>
      <c r="P636" s="78">
        <v>45444</v>
      </c>
      <c r="Q636" s="74" t="s">
        <v>292</v>
      </c>
      <c r="R636" s="74" t="s">
        <v>293</v>
      </c>
      <c r="S636" s="74"/>
      <c r="T636" s="74"/>
      <c r="U636" s="74"/>
    </row>
    <row r="637" spans="1:21" x14ac:dyDescent="0.25">
      <c r="A637" s="73" t="s">
        <v>1793</v>
      </c>
      <c r="B637" s="73" t="s">
        <v>1794</v>
      </c>
      <c r="C637" s="73" t="s">
        <v>285</v>
      </c>
      <c r="D637" s="73" t="s">
        <v>364</v>
      </c>
      <c r="E637" s="74">
        <v>30</v>
      </c>
      <c r="F637" s="73" t="s">
        <v>365</v>
      </c>
      <c r="G637" s="74">
        <v>30</v>
      </c>
      <c r="H637" s="73" t="s">
        <v>288</v>
      </c>
      <c r="I637" s="74">
        <v>22</v>
      </c>
      <c r="J637" s="75">
        <v>56.46</v>
      </c>
      <c r="K637" s="75">
        <f t="shared" si="9"/>
        <v>1242.1200000000001</v>
      </c>
      <c r="L637" s="76" t="s">
        <v>298</v>
      </c>
      <c r="M637" s="73" t="s">
        <v>290</v>
      </c>
      <c r="N637" s="76" t="s">
        <v>299</v>
      </c>
      <c r="O637" s="77" t="s">
        <v>299</v>
      </c>
      <c r="P637" s="78">
        <v>45444</v>
      </c>
      <c r="Q637" s="74" t="s">
        <v>292</v>
      </c>
      <c r="R637" s="74" t="s">
        <v>293</v>
      </c>
      <c r="S637" s="74"/>
      <c r="T637" s="74"/>
      <c r="U637" s="74"/>
    </row>
    <row r="638" spans="1:21" x14ac:dyDescent="0.25">
      <c r="A638" s="73" t="s">
        <v>1795</v>
      </c>
      <c r="B638" s="73" t="s">
        <v>1796</v>
      </c>
      <c r="C638" s="73" t="s">
        <v>285</v>
      </c>
      <c r="D638" s="73" t="s">
        <v>296</v>
      </c>
      <c r="E638" s="74">
        <v>16</v>
      </c>
      <c r="F638" s="73" t="s">
        <v>297</v>
      </c>
      <c r="G638" s="74">
        <v>200</v>
      </c>
      <c r="H638" s="73" t="s">
        <v>288</v>
      </c>
      <c r="I638" s="74">
        <v>3</v>
      </c>
      <c r="J638" s="75">
        <v>187.07</v>
      </c>
      <c r="K638" s="75">
        <f t="shared" si="9"/>
        <v>561.21</v>
      </c>
      <c r="L638" s="76" t="s">
        <v>298</v>
      </c>
      <c r="M638" s="73" t="s">
        <v>290</v>
      </c>
      <c r="N638" s="76" t="s">
        <v>299</v>
      </c>
      <c r="O638" s="77" t="s">
        <v>299</v>
      </c>
      <c r="P638" s="78">
        <v>45444</v>
      </c>
      <c r="Q638" s="74" t="s">
        <v>292</v>
      </c>
      <c r="R638" s="74" t="s">
        <v>293</v>
      </c>
      <c r="S638" s="74"/>
      <c r="T638" s="74"/>
      <c r="U638" s="74"/>
    </row>
    <row r="639" spans="1:21" x14ac:dyDescent="0.25">
      <c r="A639" s="73" t="s">
        <v>1797</v>
      </c>
      <c r="B639" s="73" t="s">
        <v>1798</v>
      </c>
      <c r="C639" s="73" t="s">
        <v>1183</v>
      </c>
      <c r="D639" s="73" t="s">
        <v>392</v>
      </c>
      <c r="E639" s="74">
        <v>90</v>
      </c>
      <c r="F639" s="73" t="s">
        <v>385</v>
      </c>
      <c r="G639" s="74">
        <v>220</v>
      </c>
      <c r="H639" s="73" t="s">
        <v>485</v>
      </c>
      <c r="I639" s="74">
        <v>20</v>
      </c>
      <c r="J639" s="75">
        <v>139.54</v>
      </c>
      <c r="K639" s="75">
        <f t="shared" si="9"/>
        <v>2790.7999999999997</v>
      </c>
      <c r="L639" s="76" t="s">
        <v>298</v>
      </c>
      <c r="M639" s="73" t="s">
        <v>290</v>
      </c>
      <c r="N639" s="76" t="s">
        <v>299</v>
      </c>
      <c r="O639" s="77" t="s">
        <v>299</v>
      </c>
      <c r="P639" s="78">
        <v>45444</v>
      </c>
      <c r="Q639" s="74" t="s">
        <v>292</v>
      </c>
      <c r="R639" s="74" t="s">
        <v>293</v>
      </c>
      <c r="S639" s="74"/>
      <c r="T639" s="74"/>
      <c r="U639" s="74"/>
    </row>
    <row r="640" spans="1:21" x14ac:dyDescent="0.25">
      <c r="A640" s="73" t="s">
        <v>1799</v>
      </c>
      <c r="B640" s="73" t="s">
        <v>1800</v>
      </c>
      <c r="C640" s="73" t="s">
        <v>285</v>
      </c>
      <c r="D640" s="73" t="s">
        <v>392</v>
      </c>
      <c r="E640" s="74">
        <v>1200</v>
      </c>
      <c r="F640" s="73" t="s">
        <v>587</v>
      </c>
      <c r="G640" s="74">
        <v>10000000</v>
      </c>
      <c r="H640" s="73" t="s">
        <v>866</v>
      </c>
      <c r="I640" s="74">
        <v>2</v>
      </c>
      <c r="J640" s="75">
        <v>628.54999999999995</v>
      </c>
      <c r="K640" s="75">
        <f t="shared" si="9"/>
        <v>1257.0999999999999</v>
      </c>
      <c r="L640" s="76" t="s">
        <v>298</v>
      </c>
      <c r="M640" s="73" t="s">
        <v>290</v>
      </c>
      <c r="N640" s="76" t="s">
        <v>299</v>
      </c>
      <c r="O640" s="77" t="s">
        <v>299</v>
      </c>
      <c r="P640" s="78">
        <v>45444</v>
      </c>
      <c r="Q640" s="74" t="s">
        <v>292</v>
      </c>
      <c r="R640" s="74" t="s">
        <v>293</v>
      </c>
      <c r="S640" s="74"/>
      <c r="T640" s="74"/>
      <c r="U640" s="74"/>
    </row>
    <row r="641" spans="1:21" x14ac:dyDescent="0.25">
      <c r="A641" s="73" t="s">
        <v>1801</v>
      </c>
      <c r="B641" s="73" t="s">
        <v>1802</v>
      </c>
      <c r="C641" s="73" t="s">
        <v>285</v>
      </c>
      <c r="D641" s="73" t="s">
        <v>286</v>
      </c>
      <c r="E641" s="74">
        <v>40</v>
      </c>
      <c r="F641" s="73" t="s">
        <v>302</v>
      </c>
      <c r="G641" s="74">
        <v>100</v>
      </c>
      <c r="H641" s="73" t="s">
        <v>288</v>
      </c>
      <c r="I641" s="74">
        <v>71</v>
      </c>
      <c r="J641" s="75">
        <v>86.41</v>
      </c>
      <c r="K641" s="75">
        <f t="shared" si="9"/>
        <v>6135.11</v>
      </c>
      <c r="L641" s="76" t="s">
        <v>298</v>
      </c>
      <c r="M641" s="73" t="s">
        <v>290</v>
      </c>
      <c r="N641" s="76" t="s">
        <v>299</v>
      </c>
      <c r="O641" s="77" t="s">
        <v>299</v>
      </c>
      <c r="P641" s="78">
        <v>45444</v>
      </c>
      <c r="Q641" s="74" t="s">
        <v>292</v>
      </c>
      <c r="R641" s="74" t="s">
        <v>293</v>
      </c>
      <c r="S641" s="74"/>
      <c r="T641" s="74"/>
      <c r="U641" s="74"/>
    </row>
    <row r="642" spans="1:21" x14ac:dyDescent="0.25">
      <c r="A642" s="73" t="s">
        <v>1803</v>
      </c>
      <c r="B642" s="73" t="s">
        <v>1804</v>
      </c>
      <c r="C642" s="73" t="s">
        <v>285</v>
      </c>
      <c r="D642" s="73" t="s">
        <v>844</v>
      </c>
      <c r="E642" s="74">
        <v>1</v>
      </c>
      <c r="F642" s="73" t="s">
        <v>869</v>
      </c>
      <c r="G642" s="74">
        <v>40</v>
      </c>
      <c r="H642" s="73" t="s">
        <v>288</v>
      </c>
      <c r="I642" s="74">
        <v>8</v>
      </c>
      <c r="J642" s="75">
        <v>11482</v>
      </c>
      <c r="K642" s="75">
        <f t="shared" si="9"/>
        <v>91856</v>
      </c>
      <c r="L642" s="76" t="s">
        <v>289</v>
      </c>
      <c r="M642" s="73" t="s">
        <v>290</v>
      </c>
      <c r="N642" s="76" t="s">
        <v>291</v>
      </c>
      <c r="O642" s="77" t="s">
        <v>291</v>
      </c>
      <c r="P642" s="78">
        <v>45444</v>
      </c>
      <c r="Q642" s="74" t="s">
        <v>292</v>
      </c>
      <c r="R642" s="74" t="s">
        <v>293</v>
      </c>
      <c r="S642" s="74"/>
      <c r="T642" s="74"/>
      <c r="U642" s="74"/>
    </row>
    <row r="643" spans="1:21" ht="11.25" customHeight="1" x14ac:dyDescent="0.25">
      <c r="A643" s="73" t="s">
        <v>1805</v>
      </c>
      <c r="B643" s="73" t="s">
        <v>1804</v>
      </c>
      <c r="C643" s="73" t="s">
        <v>285</v>
      </c>
      <c r="D643" s="73" t="s">
        <v>1806</v>
      </c>
      <c r="E643" s="74">
        <v>100</v>
      </c>
      <c r="F643" s="73" t="s">
        <v>1807</v>
      </c>
      <c r="G643" s="74">
        <v>100</v>
      </c>
      <c r="H643" s="73" t="s">
        <v>1807</v>
      </c>
      <c r="I643" s="74">
        <v>11</v>
      </c>
      <c r="J643" s="75">
        <v>28705</v>
      </c>
      <c r="K643" s="75">
        <f t="shared" si="9"/>
        <v>315755</v>
      </c>
      <c r="L643" s="76" t="s">
        <v>289</v>
      </c>
      <c r="M643" s="73" t="s">
        <v>290</v>
      </c>
      <c r="N643" s="76" t="s">
        <v>291</v>
      </c>
      <c r="O643" s="77" t="s">
        <v>291</v>
      </c>
      <c r="P643" s="78">
        <v>45444</v>
      </c>
      <c r="Q643" s="74" t="s">
        <v>292</v>
      </c>
      <c r="R643" s="74" t="s">
        <v>293</v>
      </c>
      <c r="S643" s="74"/>
      <c r="T643" s="74"/>
      <c r="U643" s="74"/>
    </row>
    <row r="644" spans="1:21" x14ac:dyDescent="0.25">
      <c r="A644" s="73" t="s">
        <v>1808</v>
      </c>
      <c r="B644" s="73" t="s">
        <v>1809</v>
      </c>
      <c r="C644" s="73" t="s">
        <v>285</v>
      </c>
      <c r="D644" s="73" t="s">
        <v>449</v>
      </c>
      <c r="E644" s="74">
        <v>624</v>
      </c>
      <c r="F644" s="73" t="s">
        <v>587</v>
      </c>
      <c r="G644" s="74">
        <v>10</v>
      </c>
      <c r="H644" s="73" t="s">
        <v>1810</v>
      </c>
      <c r="I644" s="74">
        <v>15</v>
      </c>
      <c r="J644" s="75">
        <v>88.46</v>
      </c>
      <c r="K644" s="75">
        <f t="shared" ref="K644:K707" si="10">I644*J644</f>
        <v>1326.8999999999999</v>
      </c>
      <c r="L644" s="76" t="s">
        <v>298</v>
      </c>
      <c r="M644" s="73" t="s">
        <v>290</v>
      </c>
      <c r="N644" s="76" t="s">
        <v>299</v>
      </c>
      <c r="O644" s="77" t="s">
        <v>299</v>
      </c>
      <c r="P644" s="78">
        <v>45444</v>
      </c>
      <c r="Q644" s="74" t="s">
        <v>292</v>
      </c>
      <c r="R644" s="74" t="s">
        <v>293</v>
      </c>
      <c r="S644" s="74"/>
      <c r="T644" s="74"/>
      <c r="U644" s="74"/>
    </row>
    <row r="645" spans="1:21" x14ac:dyDescent="0.25">
      <c r="A645" s="73" t="s">
        <v>1811</v>
      </c>
      <c r="B645" s="73" t="s">
        <v>1812</v>
      </c>
      <c r="C645" s="73" t="s">
        <v>285</v>
      </c>
      <c r="D645" s="73" t="s">
        <v>286</v>
      </c>
      <c r="E645" s="74">
        <v>28</v>
      </c>
      <c r="F645" s="73" t="s">
        <v>302</v>
      </c>
      <c r="G645" s="74">
        <v>5</v>
      </c>
      <c r="H645" s="73" t="s">
        <v>288</v>
      </c>
      <c r="I645" s="74">
        <v>13</v>
      </c>
      <c r="J645" s="75">
        <v>668.87</v>
      </c>
      <c r="K645" s="75">
        <f t="shared" si="10"/>
        <v>8695.31</v>
      </c>
      <c r="L645" s="76" t="s">
        <v>298</v>
      </c>
      <c r="M645" s="73" t="s">
        <v>290</v>
      </c>
      <c r="N645" s="76" t="s">
        <v>299</v>
      </c>
      <c r="O645" s="77" t="s">
        <v>299</v>
      </c>
      <c r="P645" s="78">
        <v>45444</v>
      </c>
      <c r="Q645" s="74" t="s">
        <v>292</v>
      </c>
      <c r="R645" s="74" t="s">
        <v>293</v>
      </c>
      <c r="S645" s="74"/>
      <c r="T645" s="74"/>
      <c r="U645" s="74"/>
    </row>
    <row r="646" spans="1:21" x14ac:dyDescent="0.25">
      <c r="A646" s="73" t="s">
        <v>1813</v>
      </c>
      <c r="B646" s="73" t="s">
        <v>1814</v>
      </c>
      <c r="C646" s="73" t="s">
        <v>285</v>
      </c>
      <c r="D646" s="73" t="s">
        <v>286</v>
      </c>
      <c r="E646" s="74">
        <v>14</v>
      </c>
      <c r="F646" s="73" t="s">
        <v>302</v>
      </c>
      <c r="G646" s="74">
        <v>10</v>
      </c>
      <c r="H646" s="73" t="s">
        <v>288</v>
      </c>
      <c r="I646" s="74">
        <v>17</v>
      </c>
      <c r="J646" s="75">
        <v>52.27</v>
      </c>
      <c r="K646" s="75">
        <f t="shared" si="10"/>
        <v>888.59</v>
      </c>
      <c r="L646" s="76" t="s">
        <v>298</v>
      </c>
      <c r="M646" s="73" t="s">
        <v>290</v>
      </c>
      <c r="N646" s="76" t="s">
        <v>299</v>
      </c>
      <c r="O646" s="77" t="s">
        <v>299</v>
      </c>
      <c r="P646" s="78">
        <v>45444</v>
      </c>
      <c r="Q646" s="74" t="s">
        <v>292</v>
      </c>
      <c r="R646" s="74" t="s">
        <v>293</v>
      </c>
      <c r="S646" s="74"/>
      <c r="T646" s="74"/>
      <c r="U646" s="74"/>
    </row>
    <row r="647" spans="1:21" x14ac:dyDescent="0.25">
      <c r="A647" s="73" t="s">
        <v>1815</v>
      </c>
      <c r="B647" s="73" t="s">
        <v>1816</v>
      </c>
      <c r="C647" s="73" t="s">
        <v>285</v>
      </c>
      <c r="D647" s="73" t="s">
        <v>286</v>
      </c>
      <c r="E647" s="74">
        <v>28</v>
      </c>
      <c r="F647" s="73" t="s">
        <v>302</v>
      </c>
      <c r="G647" s="74">
        <v>40</v>
      </c>
      <c r="H647" s="73" t="s">
        <v>1817</v>
      </c>
      <c r="I647" s="74">
        <v>435</v>
      </c>
      <c r="J647" s="75">
        <v>599.66</v>
      </c>
      <c r="K647" s="75">
        <f t="shared" si="10"/>
        <v>260852.09999999998</v>
      </c>
      <c r="L647" s="76" t="s">
        <v>298</v>
      </c>
      <c r="M647" s="73" t="s">
        <v>290</v>
      </c>
      <c r="N647" s="76" t="s">
        <v>299</v>
      </c>
      <c r="O647" s="77" t="s">
        <v>299</v>
      </c>
      <c r="P647" s="78">
        <v>45444</v>
      </c>
      <c r="Q647" s="74" t="s">
        <v>292</v>
      </c>
      <c r="R647" s="74" t="s">
        <v>293</v>
      </c>
      <c r="S647" s="74"/>
      <c r="T647" s="74"/>
      <c r="U647" s="74"/>
    </row>
    <row r="648" spans="1:21" x14ac:dyDescent="0.25">
      <c r="A648" s="73" t="s">
        <v>1818</v>
      </c>
      <c r="B648" s="73" t="s">
        <v>1819</v>
      </c>
      <c r="C648" s="73" t="s">
        <v>285</v>
      </c>
      <c r="D648" s="73" t="s">
        <v>296</v>
      </c>
      <c r="E648" s="74">
        <v>14</v>
      </c>
      <c r="F648" s="73" t="s">
        <v>297</v>
      </c>
      <c r="G648" s="74">
        <v>40</v>
      </c>
      <c r="H648" s="73" t="s">
        <v>1820</v>
      </c>
      <c r="I648" s="74">
        <v>74</v>
      </c>
      <c r="J648" s="75">
        <v>302.77</v>
      </c>
      <c r="K648" s="75">
        <f t="shared" si="10"/>
        <v>22404.98</v>
      </c>
      <c r="L648" s="76" t="s">
        <v>298</v>
      </c>
      <c r="M648" s="73" t="s">
        <v>290</v>
      </c>
      <c r="N648" s="76" t="s">
        <v>299</v>
      </c>
      <c r="O648" s="77" t="s">
        <v>299</v>
      </c>
      <c r="P648" s="78">
        <v>45444</v>
      </c>
      <c r="Q648" s="74" t="s">
        <v>292</v>
      </c>
      <c r="R648" s="74" t="s">
        <v>293</v>
      </c>
      <c r="S648" s="74"/>
      <c r="T648" s="74"/>
      <c r="U648" s="74"/>
    </row>
    <row r="649" spans="1:21" x14ac:dyDescent="0.25">
      <c r="A649" s="73" t="s">
        <v>1821</v>
      </c>
      <c r="B649" s="73" t="s">
        <v>1822</v>
      </c>
      <c r="C649" s="73" t="s">
        <v>285</v>
      </c>
      <c r="D649" s="73" t="s">
        <v>364</v>
      </c>
      <c r="E649" s="74">
        <v>14</v>
      </c>
      <c r="F649" s="73" t="s">
        <v>365</v>
      </c>
      <c r="G649" s="74">
        <v>40</v>
      </c>
      <c r="H649" s="73" t="s">
        <v>528</v>
      </c>
      <c r="I649" s="74">
        <v>6</v>
      </c>
      <c r="J649" s="75">
        <v>294.36</v>
      </c>
      <c r="K649" s="75">
        <f t="shared" si="10"/>
        <v>1766.16</v>
      </c>
      <c r="L649" s="76" t="s">
        <v>298</v>
      </c>
      <c r="M649" s="73" t="s">
        <v>290</v>
      </c>
      <c r="N649" s="76" t="s">
        <v>299</v>
      </c>
      <c r="O649" s="77" t="s">
        <v>299</v>
      </c>
      <c r="P649" s="78">
        <v>45444</v>
      </c>
      <c r="Q649" s="74" t="s">
        <v>292</v>
      </c>
      <c r="R649" s="74" t="s">
        <v>293</v>
      </c>
      <c r="S649" s="74"/>
      <c r="T649" s="74"/>
      <c r="U649" s="74"/>
    </row>
    <row r="650" spans="1:21" x14ac:dyDescent="0.25">
      <c r="A650" s="73" t="s">
        <v>1823</v>
      </c>
      <c r="B650" s="73" t="s">
        <v>1824</v>
      </c>
      <c r="C650" s="73" t="s">
        <v>285</v>
      </c>
      <c r="D650" s="73" t="s">
        <v>286</v>
      </c>
      <c r="E650" s="74">
        <v>28</v>
      </c>
      <c r="F650" s="73" t="s">
        <v>287</v>
      </c>
      <c r="G650" s="74">
        <v>40</v>
      </c>
      <c r="H650" s="73" t="s">
        <v>1825</v>
      </c>
      <c r="I650" s="74">
        <v>31</v>
      </c>
      <c r="J650" s="75">
        <v>469.21</v>
      </c>
      <c r="K650" s="75">
        <f t="shared" si="10"/>
        <v>14545.51</v>
      </c>
      <c r="L650" s="76" t="s">
        <v>298</v>
      </c>
      <c r="M650" s="73" t="s">
        <v>290</v>
      </c>
      <c r="N650" s="76" t="s">
        <v>299</v>
      </c>
      <c r="O650" s="77" t="s">
        <v>299</v>
      </c>
      <c r="P650" s="78">
        <v>45444</v>
      </c>
      <c r="Q650" s="74" t="s">
        <v>292</v>
      </c>
      <c r="R650" s="74" t="s">
        <v>293</v>
      </c>
      <c r="S650" s="74"/>
      <c r="T650" s="74"/>
      <c r="U650" s="74"/>
    </row>
    <row r="651" spans="1:21" x14ac:dyDescent="0.25">
      <c r="A651" s="73" t="s">
        <v>1826</v>
      </c>
      <c r="B651" s="73" t="s">
        <v>1827</v>
      </c>
      <c r="C651" s="73" t="s">
        <v>285</v>
      </c>
      <c r="D651" s="73" t="s">
        <v>286</v>
      </c>
      <c r="E651" s="74">
        <v>14</v>
      </c>
      <c r="F651" s="73" t="s">
        <v>302</v>
      </c>
      <c r="G651" s="74">
        <v>40</v>
      </c>
      <c r="H651" s="73" t="s">
        <v>681</v>
      </c>
      <c r="I651" s="74">
        <v>8</v>
      </c>
      <c r="J651" s="75">
        <v>264.79000000000002</v>
      </c>
      <c r="K651" s="75">
        <f t="shared" si="10"/>
        <v>2118.3200000000002</v>
      </c>
      <c r="L651" s="76" t="s">
        <v>298</v>
      </c>
      <c r="M651" s="73" t="s">
        <v>290</v>
      </c>
      <c r="N651" s="76" t="s">
        <v>299</v>
      </c>
      <c r="O651" s="77" t="s">
        <v>299</v>
      </c>
      <c r="P651" s="78">
        <v>45444</v>
      </c>
      <c r="Q651" s="74" t="s">
        <v>292</v>
      </c>
      <c r="R651" s="74" t="s">
        <v>293</v>
      </c>
      <c r="S651" s="74"/>
      <c r="T651" s="74"/>
      <c r="U651" s="74"/>
    </row>
    <row r="652" spans="1:21" x14ac:dyDescent="0.25">
      <c r="A652" s="73" t="s">
        <v>1828</v>
      </c>
      <c r="B652" s="73" t="s">
        <v>1829</v>
      </c>
      <c r="C652" s="73" t="s">
        <v>285</v>
      </c>
      <c r="D652" s="73" t="s">
        <v>286</v>
      </c>
      <c r="E652" s="74">
        <v>14</v>
      </c>
      <c r="F652" s="73" t="s">
        <v>302</v>
      </c>
      <c r="G652" s="74">
        <v>20</v>
      </c>
      <c r="H652" s="73" t="s">
        <v>288</v>
      </c>
      <c r="I652" s="74">
        <v>22</v>
      </c>
      <c r="J652" s="75">
        <v>179.09</v>
      </c>
      <c r="K652" s="75">
        <f t="shared" si="10"/>
        <v>3939.98</v>
      </c>
      <c r="L652" s="76" t="s">
        <v>298</v>
      </c>
      <c r="M652" s="73" t="s">
        <v>290</v>
      </c>
      <c r="N652" s="76" t="s">
        <v>299</v>
      </c>
      <c r="O652" s="77" t="s">
        <v>299</v>
      </c>
      <c r="P652" s="78">
        <v>45444</v>
      </c>
      <c r="Q652" s="74" t="s">
        <v>292</v>
      </c>
      <c r="R652" s="74" t="s">
        <v>293</v>
      </c>
      <c r="S652" s="74"/>
      <c r="T652" s="74"/>
      <c r="U652" s="74"/>
    </row>
    <row r="653" spans="1:21" x14ac:dyDescent="0.25">
      <c r="A653" s="73" t="s">
        <v>1830</v>
      </c>
      <c r="B653" s="73" t="s">
        <v>1829</v>
      </c>
      <c r="C653" s="73" t="s">
        <v>285</v>
      </c>
      <c r="D653" s="73" t="s">
        <v>286</v>
      </c>
      <c r="E653" s="74">
        <v>14</v>
      </c>
      <c r="F653" s="73" t="s">
        <v>302</v>
      </c>
      <c r="G653" s="74">
        <v>40</v>
      </c>
      <c r="H653" s="73" t="s">
        <v>288</v>
      </c>
      <c r="I653" s="74">
        <v>73</v>
      </c>
      <c r="J653" s="75">
        <v>219.39</v>
      </c>
      <c r="K653" s="75">
        <f t="shared" si="10"/>
        <v>16015.47</v>
      </c>
      <c r="L653" s="76" t="s">
        <v>298</v>
      </c>
      <c r="M653" s="73" t="s">
        <v>290</v>
      </c>
      <c r="N653" s="76" t="s">
        <v>299</v>
      </c>
      <c r="O653" s="77" t="s">
        <v>299</v>
      </c>
      <c r="P653" s="78">
        <v>45444</v>
      </c>
      <c r="Q653" s="74" t="s">
        <v>292</v>
      </c>
      <c r="R653" s="74" t="s">
        <v>293</v>
      </c>
      <c r="S653" s="74"/>
      <c r="T653" s="74"/>
      <c r="U653" s="74"/>
    </row>
    <row r="654" spans="1:21" x14ac:dyDescent="0.25">
      <c r="A654" s="73" t="s">
        <v>1831</v>
      </c>
      <c r="B654" s="73" t="s">
        <v>1832</v>
      </c>
      <c r="C654" s="73" t="s">
        <v>285</v>
      </c>
      <c r="D654" s="73" t="s">
        <v>449</v>
      </c>
      <c r="E654" s="74">
        <v>50</v>
      </c>
      <c r="F654" s="73" t="s">
        <v>587</v>
      </c>
      <c r="G654" s="74">
        <v>0</v>
      </c>
      <c r="H654" s="73" t="s">
        <v>1833</v>
      </c>
      <c r="I654" s="74">
        <v>12</v>
      </c>
      <c r="J654" s="75">
        <v>659.69</v>
      </c>
      <c r="K654" s="75">
        <f t="shared" si="10"/>
        <v>7916.2800000000007</v>
      </c>
      <c r="L654" s="76" t="s">
        <v>298</v>
      </c>
      <c r="M654" s="73" t="s">
        <v>290</v>
      </c>
      <c r="N654" s="76" t="s">
        <v>299</v>
      </c>
      <c r="O654" s="77" t="s">
        <v>299</v>
      </c>
      <c r="P654" s="78">
        <v>45444</v>
      </c>
      <c r="Q654" s="74" t="s">
        <v>292</v>
      </c>
      <c r="R654" s="74" t="s">
        <v>293</v>
      </c>
      <c r="S654" s="74"/>
      <c r="T654" s="74"/>
      <c r="U654" s="74"/>
    </row>
    <row r="655" spans="1:21" x14ac:dyDescent="0.25">
      <c r="A655" s="73" t="s">
        <v>1834</v>
      </c>
      <c r="B655" s="73" t="s">
        <v>1835</v>
      </c>
      <c r="C655" s="73" t="s">
        <v>285</v>
      </c>
      <c r="D655" s="73" t="s">
        <v>740</v>
      </c>
      <c r="E655" s="74">
        <v>100</v>
      </c>
      <c r="F655" s="73" t="s">
        <v>587</v>
      </c>
      <c r="G655" s="74">
        <v>0</v>
      </c>
      <c r="H655" s="73" t="s">
        <v>1836</v>
      </c>
      <c r="I655" s="74">
        <v>1</v>
      </c>
      <c r="J655" s="75">
        <v>1008.21</v>
      </c>
      <c r="K655" s="75">
        <f t="shared" si="10"/>
        <v>1008.21</v>
      </c>
      <c r="L655" s="76" t="s">
        <v>298</v>
      </c>
      <c r="M655" s="73" t="s">
        <v>290</v>
      </c>
      <c r="N655" s="76" t="s">
        <v>299</v>
      </c>
      <c r="O655" s="77" t="s">
        <v>299</v>
      </c>
      <c r="P655" s="78">
        <v>45444</v>
      </c>
      <c r="Q655" s="74" t="s">
        <v>292</v>
      </c>
      <c r="R655" s="74" t="s">
        <v>293</v>
      </c>
      <c r="S655" s="74"/>
      <c r="T655" s="74"/>
      <c r="U655" s="74"/>
    </row>
    <row r="656" spans="1:21" x14ac:dyDescent="0.25">
      <c r="A656" s="73" t="s">
        <v>1837</v>
      </c>
      <c r="B656" s="73" t="s">
        <v>1838</v>
      </c>
      <c r="C656" s="73" t="s">
        <v>285</v>
      </c>
      <c r="D656" s="73" t="s">
        <v>296</v>
      </c>
      <c r="E656" s="74">
        <v>30</v>
      </c>
      <c r="F656" s="73" t="s">
        <v>297</v>
      </c>
      <c r="G656" s="74">
        <v>1</v>
      </c>
      <c r="H656" s="73" t="s">
        <v>288</v>
      </c>
      <c r="I656" s="74">
        <v>166</v>
      </c>
      <c r="J656" s="75">
        <v>313.86</v>
      </c>
      <c r="K656" s="75">
        <f t="shared" si="10"/>
        <v>52100.76</v>
      </c>
      <c r="L656" s="76" t="s">
        <v>298</v>
      </c>
      <c r="M656" s="73" t="s">
        <v>290</v>
      </c>
      <c r="N656" s="76" t="s">
        <v>299</v>
      </c>
      <c r="O656" s="77" t="s">
        <v>299</v>
      </c>
      <c r="P656" s="78">
        <v>45444</v>
      </c>
      <c r="Q656" s="74" t="s">
        <v>292</v>
      </c>
      <c r="R656" s="74" t="s">
        <v>293</v>
      </c>
      <c r="S656" s="74"/>
      <c r="T656" s="74"/>
      <c r="U656" s="74"/>
    </row>
    <row r="657" spans="1:21" x14ac:dyDescent="0.25">
      <c r="A657" s="73" t="s">
        <v>1839</v>
      </c>
      <c r="B657" s="73" t="s">
        <v>1840</v>
      </c>
      <c r="C657" s="73" t="s">
        <v>285</v>
      </c>
      <c r="D657" s="73" t="s">
        <v>445</v>
      </c>
      <c r="E657" s="74">
        <v>1</v>
      </c>
      <c r="F657" s="73" t="s">
        <v>446</v>
      </c>
      <c r="G657" s="74">
        <v>40</v>
      </c>
      <c r="H657" s="73" t="s">
        <v>1841</v>
      </c>
      <c r="I657" s="74">
        <v>3</v>
      </c>
      <c r="J657" s="75">
        <v>62.15</v>
      </c>
      <c r="K657" s="75">
        <f t="shared" si="10"/>
        <v>186.45</v>
      </c>
      <c r="L657" s="76" t="s">
        <v>298</v>
      </c>
      <c r="M657" s="73" t="s">
        <v>290</v>
      </c>
      <c r="N657" s="76" t="s">
        <v>299</v>
      </c>
      <c r="O657" s="77" t="s">
        <v>299</v>
      </c>
      <c r="P657" s="78">
        <v>45444</v>
      </c>
      <c r="Q657" s="74" t="s">
        <v>292</v>
      </c>
      <c r="R657" s="74" t="s">
        <v>293</v>
      </c>
      <c r="S657" s="74"/>
      <c r="T657" s="74"/>
      <c r="U657" s="74"/>
    </row>
    <row r="658" spans="1:21" x14ac:dyDescent="0.25">
      <c r="A658" s="73" t="s">
        <v>1842</v>
      </c>
      <c r="B658" s="73" t="s">
        <v>1843</v>
      </c>
      <c r="C658" s="73" t="s">
        <v>285</v>
      </c>
      <c r="D658" s="73" t="s">
        <v>864</v>
      </c>
      <c r="E658" s="74">
        <v>60</v>
      </c>
      <c r="F658" s="73" t="s">
        <v>297</v>
      </c>
      <c r="G658" s="74">
        <v>20</v>
      </c>
      <c r="H658" s="73" t="s">
        <v>288</v>
      </c>
      <c r="I658" s="74">
        <v>376</v>
      </c>
      <c r="J658" s="75">
        <v>51.41</v>
      </c>
      <c r="K658" s="75">
        <f t="shared" si="10"/>
        <v>19330.16</v>
      </c>
      <c r="L658" s="76" t="s">
        <v>298</v>
      </c>
      <c r="M658" s="73" t="s">
        <v>290</v>
      </c>
      <c r="N658" s="76" t="s">
        <v>299</v>
      </c>
      <c r="O658" s="77" t="s">
        <v>299</v>
      </c>
      <c r="P658" s="78">
        <v>45444</v>
      </c>
      <c r="Q658" s="74" t="s">
        <v>292</v>
      </c>
      <c r="R658" s="74" t="s">
        <v>293</v>
      </c>
      <c r="S658" s="74"/>
      <c r="T658" s="74"/>
      <c r="U658" s="74"/>
    </row>
    <row r="659" spans="1:21" x14ac:dyDescent="0.25">
      <c r="A659" s="73" t="s">
        <v>1844</v>
      </c>
      <c r="B659" s="73" t="s">
        <v>1845</v>
      </c>
      <c r="C659" s="73" t="s">
        <v>285</v>
      </c>
      <c r="D659" s="73" t="s">
        <v>286</v>
      </c>
      <c r="E659" s="74">
        <v>10</v>
      </c>
      <c r="F659" s="73" t="s">
        <v>302</v>
      </c>
      <c r="G659" s="74">
        <v>75</v>
      </c>
      <c r="H659" s="73" t="s">
        <v>288</v>
      </c>
      <c r="I659" s="74">
        <v>2</v>
      </c>
      <c r="J659" s="75">
        <v>287.44</v>
      </c>
      <c r="K659" s="75">
        <f t="shared" si="10"/>
        <v>574.88</v>
      </c>
      <c r="L659" s="76" t="s">
        <v>298</v>
      </c>
      <c r="M659" s="73" t="s">
        <v>290</v>
      </c>
      <c r="N659" s="76" t="s">
        <v>299</v>
      </c>
      <c r="O659" s="77" t="s">
        <v>299</v>
      </c>
      <c r="P659" s="78">
        <v>45444</v>
      </c>
      <c r="Q659" s="74" t="s">
        <v>292</v>
      </c>
      <c r="R659" s="74" t="s">
        <v>293</v>
      </c>
      <c r="S659" s="74"/>
      <c r="T659" s="74"/>
      <c r="U659" s="74"/>
    </row>
    <row r="660" spans="1:21" x14ac:dyDescent="0.25">
      <c r="A660" s="73" t="s">
        <v>1846</v>
      </c>
      <c r="B660" s="73" t="s">
        <v>1847</v>
      </c>
      <c r="C660" s="73" t="s">
        <v>285</v>
      </c>
      <c r="D660" s="73" t="s">
        <v>392</v>
      </c>
      <c r="E660" s="74">
        <v>60</v>
      </c>
      <c r="F660" s="73" t="s">
        <v>385</v>
      </c>
      <c r="G660" s="74">
        <v>6</v>
      </c>
      <c r="H660" s="73" t="s">
        <v>510</v>
      </c>
      <c r="I660" s="74">
        <v>3</v>
      </c>
      <c r="J660" s="75">
        <v>372.81</v>
      </c>
      <c r="K660" s="75">
        <f t="shared" si="10"/>
        <v>1118.43</v>
      </c>
      <c r="L660" s="76" t="s">
        <v>298</v>
      </c>
      <c r="M660" s="73" t="s">
        <v>290</v>
      </c>
      <c r="N660" s="76" t="s">
        <v>299</v>
      </c>
      <c r="O660" s="77" t="s">
        <v>299</v>
      </c>
      <c r="P660" s="78">
        <v>45444</v>
      </c>
      <c r="Q660" s="74" t="s">
        <v>292</v>
      </c>
      <c r="R660" s="74" t="s">
        <v>293</v>
      </c>
      <c r="S660" s="74"/>
      <c r="T660" s="74"/>
      <c r="U660" s="74"/>
    </row>
    <row r="661" spans="1:21" x14ac:dyDescent="0.25">
      <c r="A661" s="73" t="s">
        <v>1848</v>
      </c>
      <c r="B661" s="73" t="s">
        <v>1849</v>
      </c>
      <c r="C661" s="73" t="s">
        <v>285</v>
      </c>
      <c r="D661" s="73" t="s">
        <v>286</v>
      </c>
      <c r="E661" s="74">
        <v>20</v>
      </c>
      <c r="F661" s="73" t="s">
        <v>302</v>
      </c>
      <c r="G661" s="74">
        <v>300</v>
      </c>
      <c r="H661" s="73" t="s">
        <v>288</v>
      </c>
      <c r="I661" s="74">
        <v>17</v>
      </c>
      <c r="J661" s="75">
        <v>114.1</v>
      </c>
      <c r="K661" s="75">
        <f t="shared" si="10"/>
        <v>1939.6999999999998</v>
      </c>
      <c r="L661" s="76" t="s">
        <v>298</v>
      </c>
      <c r="M661" s="73" t="s">
        <v>290</v>
      </c>
      <c r="N661" s="76" t="s">
        <v>299</v>
      </c>
      <c r="O661" s="77" t="s">
        <v>299</v>
      </c>
      <c r="P661" s="78">
        <v>45444</v>
      </c>
      <c r="Q661" s="74" t="s">
        <v>292</v>
      </c>
      <c r="R661" s="74" t="s">
        <v>293</v>
      </c>
      <c r="S661" s="74"/>
      <c r="T661" s="74"/>
      <c r="U661" s="74"/>
    </row>
    <row r="662" spans="1:21" x14ac:dyDescent="0.25">
      <c r="A662" s="73" t="s">
        <v>1850</v>
      </c>
      <c r="B662" s="73" t="s">
        <v>1851</v>
      </c>
      <c r="C662" s="73" t="s">
        <v>285</v>
      </c>
      <c r="D662" s="73" t="s">
        <v>392</v>
      </c>
      <c r="E662" s="74">
        <v>100</v>
      </c>
      <c r="F662" s="73" t="s">
        <v>385</v>
      </c>
      <c r="G662" s="74">
        <v>60</v>
      </c>
      <c r="H662" s="73" t="s">
        <v>1311</v>
      </c>
      <c r="I662" s="74">
        <v>12</v>
      </c>
      <c r="J662" s="75">
        <v>632.85</v>
      </c>
      <c r="K662" s="75">
        <f t="shared" si="10"/>
        <v>7594.2000000000007</v>
      </c>
      <c r="L662" s="76" t="s">
        <v>298</v>
      </c>
      <c r="M662" s="73" t="s">
        <v>290</v>
      </c>
      <c r="N662" s="76" t="s">
        <v>299</v>
      </c>
      <c r="O662" s="77" t="s">
        <v>299</v>
      </c>
      <c r="P662" s="78">
        <v>45444</v>
      </c>
      <c r="Q662" s="74" t="s">
        <v>292</v>
      </c>
      <c r="R662" s="74" t="s">
        <v>293</v>
      </c>
      <c r="S662" s="74"/>
      <c r="T662" s="74"/>
      <c r="U662" s="74"/>
    </row>
    <row r="663" spans="1:21" x14ac:dyDescent="0.25">
      <c r="A663" s="73" t="s">
        <v>1852</v>
      </c>
      <c r="B663" s="73" t="s">
        <v>1853</v>
      </c>
      <c r="C663" s="73" t="s">
        <v>285</v>
      </c>
      <c r="D663" s="73" t="s">
        <v>364</v>
      </c>
      <c r="E663" s="74">
        <v>10</v>
      </c>
      <c r="F663" s="73" t="s">
        <v>365</v>
      </c>
      <c r="G663" s="74">
        <v>10</v>
      </c>
      <c r="H663" s="73" t="s">
        <v>288</v>
      </c>
      <c r="I663" s="74">
        <v>15</v>
      </c>
      <c r="J663" s="75">
        <v>260.14999999999998</v>
      </c>
      <c r="K663" s="75">
        <f t="shared" si="10"/>
        <v>3902.2499999999995</v>
      </c>
      <c r="L663" s="76" t="s">
        <v>298</v>
      </c>
      <c r="M663" s="73" t="s">
        <v>290</v>
      </c>
      <c r="N663" s="76" t="s">
        <v>299</v>
      </c>
      <c r="O663" s="77" t="s">
        <v>299</v>
      </c>
      <c r="P663" s="78">
        <v>45444</v>
      </c>
      <c r="Q663" s="74" t="s">
        <v>292</v>
      </c>
      <c r="R663" s="74" t="s">
        <v>293</v>
      </c>
      <c r="S663" s="74"/>
      <c r="T663" s="74"/>
      <c r="U663" s="74"/>
    </row>
    <row r="664" spans="1:21" x14ac:dyDescent="0.25">
      <c r="A664" s="73" t="s">
        <v>1854</v>
      </c>
      <c r="B664" s="73" t="s">
        <v>1855</v>
      </c>
      <c r="C664" s="73" t="s">
        <v>285</v>
      </c>
      <c r="D664" s="73" t="s">
        <v>364</v>
      </c>
      <c r="E664" s="74">
        <v>30</v>
      </c>
      <c r="F664" s="73" t="s">
        <v>365</v>
      </c>
      <c r="G664" s="74">
        <v>5</v>
      </c>
      <c r="H664" s="73" t="s">
        <v>288</v>
      </c>
      <c r="I664" s="74">
        <v>1</v>
      </c>
      <c r="J664" s="75">
        <v>97.91</v>
      </c>
      <c r="K664" s="75">
        <f t="shared" si="10"/>
        <v>97.91</v>
      </c>
      <c r="L664" s="76" t="s">
        <v>298</v>
      </c>
      <c r="M664" s="73" t="s">
        <v>290</v>
      </c>
      <c r="N664" s="76" t="s">
        <v>299</v>
      </c>
      <c r="O664" s="77" t="s">
        <v>299</v>
      </c>
      <c r="P664" s="78">
        <v>45444</v>
      </c>
      <c r="Q664" s="74" t="s">
        <v>292</v>
      </c>
      <c r="R664" s="74" t="s">
        <v>293</v>
      </c>
      <c r="S664" s="74"/>
      <c r="T664" s="74"/>
      <c r="U664" s="74"/>
    </row>
    <row r="665" spans="1:21" x14ac:dyDescent="0.25">
      <c r="A665" s="73" t="s">
        <v>1856</v>
      </c>
      <c r="B665" s="73" t="s">
        <v>1857</v>
      </c>
      <c r="C665" s="73" t="s">
        <v>285</v>
      </c>
      <c r="D665" s="73" t="s">
        <v>317</v>
      </c>
      <c r="E665" s="74">
        <v>100</v>
      </c>
      <c r="F665" s="73" t="s">
        <v>318</v>
      </c>
      <c r="G665" s="74">
        <v>25</v>
      </c>
      <c r="H665" s="73" t="s">
        <v>343</v>
      </c>
      <c r="I665" s="74">
        <v>84</v>
      </c>
      <c r="J665" s="75">
        <v>19.12</v>
      </c>
      <c r="K665" s="75">
        <f t="shared" si="10"/>
        <v>1606.0800000000002</v>
      </c>
      <c r="L665" s="76" t="s">
        <v>298</v>
      </c>
      <c r="M665" s="73" t="s">
        <v>290</v>
      </c>
      <c r="N665" s="76" t="s">
        <v>299</v>
      </c>
      <c r="O665" s="77" t="s">
        <v>299</v>
      </c>
      <c r="P665" s="78">
        <v>45444</v>
      </c>
      <c r="Q665" s="74" t="s">
        <v>292</v>
      </c>
      <c r="R665" s="74" t="s">
        <v>293</v>
      </c>
      <c r="S665" s="74"/>
      <c r="T665" s="74"/>
      <c r="U665" s="74"/>
    </row>
    <row r="666" spans="1:21" x14ac:dyDescent="0.25">
      <c r="A666" s="73" t="s">
        <v>1858</v>
      </c>
      <c r="B666" s="73" t="s">
        <v>1859</v>
      </c>
      <c r="C666" s="73" t="s">
        <v>285</v>
      </c>
      <c r="D666" s="73" t="s">
        <v>383</v>
      </c>
      <c r="E666" s="74">
        <v>40</v>
      </c>
      <c r="F666" s="73" t="s">
        <v>318</v>
      </c>
      <c r="G666" s="74">
        <v>20</v>
      </c>
      <c r="H666" s="73" t="s">
        <v>385</v>
      </c>
      <c r="I666" s="74">
        <v>43</v>
      </c>
      <c r="J666" s="75">
        <v>33.659999999999997</v>
      </c>
      <c r="K666" s="75">
        <f t="shared" si="10"/>
        <v>1447.3799999999999</v>
      </c>
      <c r="L666" s="76" t="s">
        <v>298</v>
      </c>
      <c r="M666" s="73" t="s">
        <v>290</v>
      </c>
      <c r="N666" s="76" t="s">
        <v>299</v>
      </c>
      <c r="O666" s="77" t="s">
        <v>299</v>
      </c>
      <c r="P666" s="78">
        <v>45444</v>
      </c>
      <c r="Q666" s="74" t="s">
        <v>292</v>
      </c>
      <c r="R666" s="74" t="s">
        <v>293</v>
      </c>
      <c r="S666" s="74"/>
      <c r="T666" s="74"/>
      <c r="U666" s="74"/>
    </row>
    <row r="667" spans="1:21" x14ac:dyDescent="0.25">
      <c r="A667" s="73" t="s">
        <v>1860</v>
      </c>
      <c r="B667" s="73" t="s">
        <v>1861</v>
      </c>
      <c r="C667" s="73" t="s">
        <v>285</v>
      </c>
      <c r="D667" s="73" t="s">
        <v>449</v>
      </c>
      <c r="E667" s="74">
        <v>40</v>
      </c>
      <c r="F667" s="73" t="s">
        <v>318</v>
      </c>
      <c r="G667" s="74">
        <v>20</v>
      </c>
      <c r="H667" s="73" t="s">
        <v>385</v>
      </c>
      <c r="I667" s="74">
        <v>9</v>
      </c>
      <c r="J667" s="75">
        <v>44.23</v>
      </c>
      <c r="K667" s="75">
        <f t="shared" si="10"/>
        <v>398.07</v>
      </c>
      <c r="L667" s="76" t="s">
        <v>298</v>
      </c>
      <c r="M667" s="73" t="s">
        <v>290</v>
      </c>
      <c r="N667" s="76" t="s">
        <v>299</v>
      </c>
      <c r="O667" s="77" t="s">
        <v>299</v>
      </c>
      <c r="P667" s="78">
        <v>45444</v>
      </c>
      <c r="Q667" s="74" t="s">
        <v>292</v>
      </c>
      <c r="R667" s="74" t="s">
        <v>293</v>
      </c>
      <c r="S667" s="74"/>
      <c r="T667" s="74"/>
      <c r="U667" s="74"/>
    </row>
    <row r="668" spans="1:21" x14ac:dyDescent="0.25">
      <c r="A668" s="73" t="s">
        <v>1862</v>
      </c>
      <c r="B668" s="73" t="s">
        <v>1863</v>
      </c>
      <c r="C668" s="73" t="s">
        <v>285</v>
      </c>
      <c r="D668" s="73" t="s">
        <v>445</v>
      </c>
      <c r="E668" s="74">
        <v>1</v>
      </c>
      <c r="F668" s="73" t="s">
        <v>446</v>
      </c>
      <c r="G668" s="74">
        <v>100</v>
      </c>
      <c r="H668" s="73" t="s">
        <v>288</v>
      </c>
      <c r="I668" s="74">
        <v>5</v>
      </c>
      <c r="J668" s="75">
        <v>8000</v>
      </c>
      <c r="K668" s="75">
        <f t="shared" si="10"/>
        <v>40000</v>
      </c>
      <c r="L668" s="76" t="s">
        <v>289</v>
      </c>
      <c r="M668" s="73" t="s">
        <v>290</v>
      </c>
      <c r="N668" s="76" t="s">
        <v>291</v>
      </c>
      <c r="O668" s="77" t="s">
        <v>291</v>
      </c>
      <c r="P668" s="78">
        <v>45444</v>
      </c>
      <c r="Q668" s="74" t="s">
        <v>292</v>
      </c>
      <c r="R668" s="74" t="s">
        <v>293</v>
      </c>
      <c r="S668" s="74"/>
      <c r="T668" s="74"/>
      <c r="U668" s="74"/>
    </row>
    <row r="669" spans="1:21" x14ac:dyDescent="0.25">
      <c r="A669" s="73" t="s">
        <v>1864</v>
      </c>
      <c r="B669" s="73" t="s">
        <v>1865</v>
      </c>
      <c r="C669" s="73" t="s">
        <v>285</v>
      </c>
      <c r="D669" s="73" t="s">
        <v>286</v>
      </c>
      <c r="E669" s="74">
        <v>20</v>
      </c>
      <c r="F669" s="73" t="s">
        <v>287</v>
      </c>
      <c r="G669" s="74">
        <v>130</v>
      </c>
      <c r="H669" s="73" t="s">
        <v>1866</v>
      </c>
      <c r="I669" s="74">
        <v>270</v>
      </c>
      <c r="J669" s="75">
        <v>75.41</v>
      </c>
      <c r="K669" s="75">
        <f t="shared" si="10"/>
        <v>20360.7</v>
      </c>
      <c r="L669" s="76" t="s">
        <v>298</v>
      </c>
      <c r="M669" s="73" t="s">
        <v>290</v>
      </c>
      <c r="N669" s="76" t="s">
        <v>299</v>
      </c>
      <c r="O669" s="77" t="s">
        <v>299</v>
      </c>
      <c r="P669" s="78">
        <v>45444</v>
      </c>
      <c r="Q669" s="74" t="s">
        <v>292</v>
      </c>
      <c r="R669" s="74" t="s">
        <v>293</v>
      </c>
      <c r="S669" s="74"/>
      <c r="T669" s="74"/>
      <c r="U669" s="74"/>
    </row>
    <row r="670" spans="1:21" x14ac:dyDescent="0.25">
      <c r="A670" s="73" t="s">
        <v>1867</v>
      </c>
      <c r="B670" s="73" t="s">
        <v>1868</v>
      </c>
      <c r="C670" s="73" t="s">
        <v>285</v>
      </c>
      <c r="D670" s="73" t="s">
        <v>296</v>
      </c>
      <c r="E670" s="74">
        <v>50</v>
      </c>
      <c r="F670" s="73" t="s">
        <v>297</v>
      </c>
      <c r="G670" s="74">
        <v>150</v>
      </c>
      <c r="H670" s="73" t="s">
        <v>288</v>
      </c>
      <c r="I670" s="74">
        <v>8</v>
      </c>
      <c r="J670" s="75">
        <v>172.1</v>
      </c>
      <c r="K670" s="75">
        <f t="shared" si="10"/>
        <v>1376.8</v>
      </c>
      <c r="L670" s="76" t="s">
        <v>298</v>
      </c>
      <c r="M670" s="73" t="s">
        <v>290</v>
      </c>
      <c r="N670" s="76" t="s">
        <v>299</v>
      </c>
      <c r="O670" s="77" t="s">
        <v>299</v>
      </c>
      <c r="P670" s="78">
        <v>45444</v>
      </c>
      <c r="Q670" s="74" t="s">
        <v>292</v>
      </c>
      <c r="R670" s="74" t="s">
        <v>293</v>
      </c>
      <c r="S670" s="74"/>
      <c r="T670" s="74"/>
      <c r="U670" s="74"/>
    </row>
    <row r="671" spans="1:21" x14ac:dyDescent="0.25">
      <c r="A671" s="73" t="s">
        <v>1869</v>
      </c>
      <c r="B671" s="73" t="s">
        <v>1870</v>
      </c>
      <c r="C671" s="73" t="s">
        <v>285</v>
      </c>
      <c r="D671" s="73" t="s">
        <v>286</v>
      </c>
      <c r="E671" s="74">
        <v>14</v>
      </c>
      <c r="F671" s="73" t="s">
        <v>302</v>
      </c>
      <c r="G671" s="74">
        <v>40</v>
      </c>
      <c r="H671" s="73" t="s">
        <v>288</v>
      </c>
      <c r="I671" s="74">
        <v>360</v>
      </c>
      <c r="J671" s="75">
        <v>33.61</v>
      </c>
      <c r="K671" s="75">
        <f t="shared" si="10"/>
        <v>12099.6</v>
      </c>
      <c r="L671" s="76" t="s">
        <v>298</v>
      </c>
      <c r="M671" s="73" t="s">
        <v>290</v>
      </c>
      <c r="N671" s="76" t="s">
        <v>299</v>
      </c>
      <c r="O671" s="77" t="s">
        <v>299</v>
      </c>
      <c r="P671" s="78">
        <v>45444</v>
      </c>
      <c r="Q671" s="74" t="s">
        <v>292</v>
      </c>
      <c r="R671" s="74" t="s">
        <v>293</v>
      </c>
      <c r="S671" s="74"/>
      <c r="T671" s="74"/>
      <c r="U671" s="74"/>
    </row>
    <row r="672" spans="1:21" x14ac:dyDescent="0.25">
      <c r="A672" s="73" t="s">
        <v>1871</v>
      </c>
      <c r="B672" s="73" t="s">
        <v>1872</v>
      </c>
      <c r="C672" s="73" t="s">
        <v>285</v>
      </c>
      <c r="D672" s="73" t="s">
        <v>286</v>
      </c>
      <c r="E672" s="74">
        <v>10</v>
      </c>
      <c r="F672" s="73" t="s">
        <v>302</v>
      </c>
      <c r="G672" s="74">
        <v>500</v>
      </c>
      <c r="H672" s="73" t="s">
        <v>288</v>
      </c>
      <c r="I672" s="74">
        <v>227</v>
      </c>
      <c r="J672" s="75">
        <v>6.35</v>
      </c>
      <c r="K672" s="75">
        <f t="shared" si="10"/>
        <v>1441.4499999999998</v>
      </c>
      <c r="L672" s="76" t="s">
        <v>298</v>
      </c>
      <c r="M672" s="73" t="s">
        <v>290</v>
      </c>
      <c r="N672" s="76" t="s">
        <v>299</v>
      </c>
      <c r="O672" s="77" t="s">
        <v>299</v>
      </c>
      <c r="P672" s="78">
        <v>45444</v>
      </c>
      <c r="Q672" s="74" t="s">
        <v>292</v>
      </c>
      <c r="R672" s="74" t="s">
        <v>293</v>
      </c>
      <c r="S672" s="74"/>
      <c r="T672" s="74"/>
      <c r="U672" s="74"/>
    </row>
    <row r="673" spans="1:21" x14ac:dyDescent="0.25">
      <c r="A673" s="73" t="s">
        <v>1873</v>
      </c>
      <c r="B673" s="73" t="s">
        <v>1874</v>
      </c>
      <c r="C673" s="73" t="s">
        <v>285</v>
      </c>
      <c r="D673" s="73" t="s">
        <v>286</v>
      </c>
      <c r="E673" s="74">
        <v>10</v>
      </c>
      <c r="F673" s="73" t="s">
        <v>302</v>
      </c>
      <c r="G673" s="74">
        <v>500</v>
      </c>
      <c r="H673" s="73" t="s">
        <v>288</v>
      </c>
      <c r="I673" s="74">
        <v>32</v>
      </c>
      <c r="J673" s="75">
        <v>8.3000000000000007</v>
      </c>
      <c r="K673" s="75">
        <f t="shared" si="10"/>
        <v>265.60000000000002</v>
      </c>
      <c r="L673" s="76" t="s">
        <v>298</v>
      </c>
      <c r="M673" s="73" t="s">
        <v>290</v>
      </c>
      <c r="N673" s="76" t="s">
        <v>299</v>
      </c>
      <c r="O673" s="77" t="s">
        <v>299</v>
      </c>
      <c r="P673" s="78">
        <v>45444</v>
      </c>
      <c r="Q673" s="74" t="s">
        <v>292</v>
      </c>
      <c r="R673" s="74" t="s">
        <v>293</v>
      </c>
      <c r="S673" s="74"/>
      <c r="T673" s="74"/>
      <c r="U673" s="74"/>
    </row>
    <row r="674" spans="1:21" x14ac:dyDescent="0.25">
      <c r="A674" s="73" t="s">
        <v>1875</v>
      </c>
      <c r="B674" s="73" t="s">
        <v>1876</v>
      </c>
      <c r="C674" s="73" t="s">
        <v>285</v>
      </c>
      <c r="D674" s="73" t="s">
        <v>286</v>
      </c>
      <c r="E674" s="74">
        <v>24</v>
      </c>
      <c r="F674" s="73" t="s">
        <v>302</v>
      </c>
      <c r="G674" s="74">
        <v>650</v>
      </c>
      <c r="H674" s="73" t="s">
        <v>1877</v>
      </c>
      <c r="I674" s="74">
        <v>67</v>
      </c>
      <c r="J674" s="75">
        <v>103.93</v>
      </c>
      <c r="K674" s="75">
        <f t="shared" si="10"/>
        <v>6963.31</v>
      </c>
      <c r="L674" s="76" t="s">
        <v>298</v>
      </c>
      <c r="M674" s="73" t="s">
        <v>290</v>
      </c>
      <c r="N674" s="76" t="s">
        <v>299</v>
      </c>
      <c r="O674" s="77" t="s">
        <v>299</v>
      </c>
      <c r="P674" s="78">
        <v>45444</v>
      </c>
      <c r="Q674" s="74" t="s">
        <v>292</v>
      </c>
      <c r="R674" s="74" t="s">
        <v>293</v>
      </c>
      <c r="S674" s="74"/>
      <c r="T674" s="74"/>
      <c r="U674" s="74"/>
    </row>
    <row r="675" spans="1:21" x14ac:dyDescent="0.25">
      <c r="A675" s="73" t="s">
        <v>1878</v>
      </c>
      <c r="B675" s="73" t="s">
        <v>1879</v>
      </c>
      <c r="C675" s="73" t="s">
        <v>285</v>
      </c>
      <c r="D675" s="73" t="s">
        <v>286</v>
      </c>
      <c r="E675" s="74">
        <v>30</v>
      </c>
      <c r="F675" s="73" t="s">
        <v>302</v>
      </c>
      <c r="G675" s="74">
        <v>300</v>
      </c>
      <c r="H675" s="73" t="s">
        <v>1880</v>
      </c>
      <c r="I675" s="74">
        <v>200</v>
      </c>
      <c r="J675" s="75">
        <v>81.14</v>
      </c>
      <c r="K675" s="75">
        <f t="shared" si="10"/>
        <v>16228</v>
      </c>
      <c r="L675" s="76" t="s">
        <v>298</v>
      </c>
      <c r="M675" s="73" t="s">
        <v>290</v>
      </c>
      <c r="N675" s="76" t="s">
        <v>299</v>
      </c>
      <c r="O675" s="77" t="s">
        <v>299</v>
      </c>
      <c r="P675" s="78">
        <v>45444</v>
      </c>
      <c r="Q675" s="74" t="s">
        <v>292</v>
      </c>
      <c r="R675" s="74" t="s">
        <v>293</v>
      </c>
      <c r="S675" s="74"/>
      <c r="T675" s="74"/>
      <c r="U675" s="74"/>
    </row>
    <row r="676" spans="1:21" x14ac:dyDescent="0.25">
      <c r="A676" s="73" t="s">
        <v>1881</v>
      </c>
      <c r="B676" s="73" t="s">
        <v>1882</v>
      </c>
      <c r="C676" s="73" t="s">
        <v>285</v>
      </c>
      <c r="D676" s="73" t="s">
        <v>286</v>
      </c>
      <c r="E676" s="74">
        <v>15</v>
      </c>
      <c r="F676" s="73" t="s">
        <v>302</v>
      </c>
      <c r="G676" s="74">
        <v>500</v>
      </c>
      <c r="H676" s="73" t="s">
        <v>1635</v>
      </c>
      <c r="I676" s="74">
        <v>43</v>
      </c>
      <c r="J676" s="75">
        <v>89.29</v>
      </c>
      <c r="K676" s="75">
        <f t="shared" si="10"/>
        <v>3839.4700000000003</v>
      </c>
      <c r="L676" s="76" t="s">
        <v>298</v>
      </c>
      <c r="M676" s="73" t="s">
        <v>290</v>
      </c>
      <c r="N676" s="76" t="s">
        <v>299</v>
      </c>
      <c r="O676" s="77" t="s">
        <v>299</v>
      </c>
      <c r="P676" s="78">
        <v>45444</v>
      </c>
      <c r="Q676" s="74" t="s">
        <v>292</v>
      </c>
      <c r="R676" s="74" t="s">
        <v>293</v>
      </c>
      <c r="S676" s="74"/>
      <c r="T676" s="74"/>
      <c r="U676" s="74"/>
    </row>
    <row r="677" spans="1:21" x14ac:dyDescent="0.25">
      <c r="A677" s="73" t="s">
        <v>1883</v>
      </c>
      <c r="B677" s="73" t="s">
        <v>1884</v>
      </c>
      <c r="C677" s="73" t="s">
        <v>285</v>
      </c>
      <c r="D677" s="73" t="s">
        <v>286</v>
      </c>
      <c r="E677" s="74">
        <v>50</v>
      </c>
      <c r="F677" s="73" t="s">
        <v>302</v>
      </c>
      <c r="G677" s="74">
        <v>450</v>
      </c>
      <c r="H677" s="73" t="s">
        <v>1885</v>
      </c>
      <c r="I677" s="74">
        <v>96</v>
      </c>
      <c r="J677" s="75">
        <v>307</v>
      </c>
      <c r="K677" s="75">
        <f t="shared" si="10"/>
        <v>29472</v>
      </c>
      <c r="L677" s="76" t="s">
        <v>298</v>
      </c>
      <c r="M677" s="73" t="s">
        <v>290</v>
      </c>
      <c r="N677" s="76" t="s">
        <v>299</v>
      </c>
      <c r="O677" s="77" t="s">
        <v>299</v>
      </c>
      <c r="P677" s="78">
        <v>45444</v>
      </c>
      <c r="Q677" s="74" t="s">
        <v>292</v>
      </c>
      <c r="R677" s="74" t="s">
        <v>293</v>
      </c>
      <c r="S677" s="74"/>
      <c r="T677" s="74"/>
      <c r="U677" s="74"/>
    </row>
    <row r="678" spans="1:21" x14ac:dyDescent="0.25">
      <c r="A678" s="73" t="s">
        <v>1886</v>
      </c>
      <c r="B678" s="73" t="s">
        <v>1887</v>
      </c>
      <c r="C678" s="73" t="s">
        <v>285</v>
      </c>
      <c r="D678" s="73" t="s">
        <v>286</v>
      </c>
      <c r="E678" s="74">
        <v>10</v>
      </c>
      <c r="F678" s="73" t="s">
        <v>302</v>
      </c>
      <c r="G678" s="74">
        <v>750</v>
      </c>
      <c r="H678" s="73" t="s">
        <v>288</v>
      </c>
      <c r="I678" s="74">
        <v>235</v>
      </c>
      <c r="J678" s="75">
        <v>14.6</v>
      </c>
      <c r="K678" s="75">
        <f t="shared" si="10"/>
        <v>3431</v>
      </c>
      <c r="L678" s="76" t="s">
        <v>298</v>
      </c>
      <c r="M678" s="73" t="s">
        <v>290</v>
      </c>
      <c r="N678" s="76" t="s">
        <v>299</v>
      </c>
      <c r="O678" s="77" t="s">
        <v>299</v>
      </c>
      <c r="P678" s="78">
        <v>45444</v>
      </c>
      <c r="Q678" s="74" t="s">
        <v>292</v>
      </c>
      <c r="R678" s="74" t="s">
        <v>293</v>
      </c>
      <c r="S678" s="74"/>
      <c r="T678" s="74"/>
      <c r="U678" s="74"/>
    </row>
    <row r="679" spans="1:21" x14ac:dyDescent="0.25">
      <c r="A679" s="73" t="s">
        <v>1888</v>
      </c>
      <c r="B679" s="73" t="s">
        <v>1889</v>
      </c>
      <c r="C679" s="73" t="s">
        <v>285</v>
      </c>
      <c r="D679" s="73" t="s">
        <v>286</v>
      </c>
      <c r="E679" s="74">
        <v>20</v>
      </c>
      <c r="F679" s="73" t="s">
        <v>302</v>
      </c>
      <c r="G679" s="74">
        <v>1</v>
      </c>
      <c r="H679" s="73" t="s">
        <v>343</v>
      </c>
      <c r="I679" s="74">
        <v>78</v>
      </c>
      <c r="J679" s="75">
        <v>75.84</v>
      </c>
      <c r="K679" s="75">
        <f t="shared" si="10"/>
        <v>5915.52</v>
      </c>
      <c r="L679" s="76" t="s">
        <v>298</v>
      </c>
      <c r="M679" s="73" t="s">
        <v>290</v>
      </c>
      <c r="N679" s="76" t="s">
        <v>299</v>
      </c>
      <c r="O679" s="77" t="s">
        <v>299</v>
      </c>
      <c r="P679" s="78">
        <v>45444</v>
      </c>
      <c r="Q679" s="74" t="s">
        <v>292</v>
      </c>
      <c r="R679" s="74" t="s">
        <v>293</v>
      </c>
      <c r="S679" s="74"/>
      <c r="T679" s="74"/>
      <c r="U679" s="74"/>
    </row>
    <row r="680" spans="1:21" x14ac:dyDescent="0.25">
      <c r="A680" s="73" t="s">
        <v>1890</v>
      </c>
      <c r="B680" s="73" t="s">
        <v>1891</v>
      </c>
      <c r="C680" s="73" t="s">
        <v>285</v>
      </c>
      <c r="D680" s="73" t="s">
        <v>357</v>
      </c>
      <c r="E680" s="74">
        <v>24</v>
      </c>
      <c r="F680" s="73" t="s">
        <v>880</v>
      </c>
      <c r="G680" s="74">
        <v>650</v>
      </c>
      <c r="H680" s="73" t="s">
        <v>288</v>
      </c>
      <c r="I680" s="74">
        <v>23</v>
      </c>
      <c r="J680" s="75">
        <v>106.91</v>
      </c>
      <c r="K680" s="75">
        <f t="shared" si="10"/>
        <v>2458.9299999999998</v>
      </c>
      <c r="L680" s="76" t="s">
        <v>298</v>
      </c>
      <c r="M680" s="73" t="s">
        <v>290</v>
      </c>
      <c r="N680" s="76" t="s">
        <v>299</v>
      </c>
      <c r="O680" s="77" t="s">
        <v>299</v>
      </c>
      <c r="P680" s="78">
        <v>45444</v>
      </c>
      <c r="Q680" s="74" t="s">
        <v>292</v>
      </c>
      <c r="R680" s="74" t="s">
        <v>293</v>
      </c>
      <c r="S680" s="74"/>
      <c r="T680" s="74"/>
      <c r="U680" s="74"/>
    </row>
    <row r="681" spans="1:21" x14ac:dyDescent="0.25">
      <c r="A681" s="73" t="s">
        <v>1892</v>
      </c>
      <c r="B681" s="73" t="s">
        <v>1893</v>
      </c>
      <c r="C681" s="73" t="s">
        <v>285</v>
      </c>
      <c r="D681" s="73" t="s">
        <v>449</v>
      </c>
      <c r="E681" s="74">
        <v>600</v>
      </c>
      <c r="F681" s="73" t="s">
        <v>587</v>
      </c>
      <c r="G681" s="74">
        <v>30</v>
      </c>
      <c r="H681" s="73" t="s">
        <v>385</v>
      </c>
      <c r="I681" s="74">
        <v>38</v>
      </c>
      <c r="J681" s="75">
        <v>159.08000000000001</v>
      </c>
      <c r="K681" s="75">
        <f t="shared" si="10"/>
        <v>6045.0400000000009</v>
      </c>
      <c r="L681" s="76" t="s">
        <v>298</v>
      </c>
      <c r="M681" s="73" t="s">
        <v>290</v>
      </c>
      <c r="N681" s="76" t="s">
        <v>299</v>
      </c>
      <c r="O681" s="77" t="s">
        <v>299</v>
      </c>
      <c r="P681" s="78">
        <v>45444</v>
      </c>
      <c r="Q681" s="74" t="s">
        <v>292</v>
      </c>
      <c r="R681" s="74" t="s">
        <v>293</v>
      </c>
      <c r="S681" s="74"/>
      <c r="T681" s="74"/>
      <c r="U681" s="74"/>
    </row>
    <row r="682" spans="1:21" x14ac:dyDescent="0.25">
      <c r="A682" s="73" t="s">
        <v>1894</v>
      </c>
      <c r="B682" s="73" t="s">
        <v>1895</v>
      </c>
      <c r="C682" s="73" t="s">
        <v>285</v>
      </c>
      <c r="D682" s="73" t="s">
        <v>286</v>
      </c>
      <c r="E682" s="74">
        <v>20</v>
      </c>
      <c r="F682" s="73" t="s">
        <v>302</v>
      </c>
      <c r="G682" s="74">
        <v>37</v>
      </c>
      <c r="H682" s="73" t="s">
        <v>1896</v>
      </c>
      <c r="I682" s="74">
        <v>619</v>
      </c>
      <c r="J682" s="75">
        <v>71.14</v>
      </c>
      <c r="K682" s="75">
        <f t="shared" si="10"/>
        <v>44035.66</v>
      </c>
      <c r="L682" s="76" t="s">
        <v>298</v>
      </c>
      <c r="M682" s="73" t="s">
        <v>290</v>
      </c>
      <c r="N682" s="76" t="s">
        <v>299</v>
      </c>
      <c r="O682" s="77" t="s">
        <v>299</v>
      </c>
      <c r="P682" s="78">
        <v>45444</v>
      </c>
      <c r="Q682" s="74" t="s">
        <v>292</v>
      </c>
      <c r="R682" s="74" t="s">
        <v>293</v>
      </c>
      <c r="S682" s="74"/>
      <c r="T682" s="74"/>
      <c r="U682" s="74"/>
    </row>
    <row r="683" spans="1:21" x14ac:dyDescent="0.25">
      <c r="A683" s="73" t="s">
        <v>1897</v>
      </c>
      <c r="B683" s="73" t="s">
        <v>1898</v>
      </c>
      <c r="C683" s="73" t="s">
        <v>285</v>
      </c>
      <c r="D683" s="73" t="s">
        <v>392</v>
      </c>
      <c r="E683" s="74">
        <v>120</v>
      </c>
      <c r="F683" s="73" t="s">
        <v>385</v>
      </c>
      <c r="G683" s="74">
        <v>3</v>
      </c>
      <c r="H683" s="73" t="s">
        <v>1899</v>
      </c>
      <c r="I683" s="74">
        <v>76</v>
      </c>
      <c r="J683" s="75">
        <v>144.22</v>
      </c>
      <c r="K683" s="75">
        <f t="shared" si="10"/>
        <v>10960.72</v>
      </c>
      <c r="L683" s="76" t="s">
        <v>298</v>
      </c>
      <c r="M683" s="73" t="s">
        <v>290</v>
      </c>
      <c r="N683" s="76" t="s">
        <v>299</v>
      </c>
      <c r="O683" s="77" t="s">
        <v>299</v>
      </c>
      <c r="P683" s="78">
        <v>45444</v>
      </c>
      <c r="Q683" s="74" t="s">
        <v>292</v>
      </c>
      <c r="R683" s="74" t="s">
        <v>293</v>
      </c>
      <c r="S683" s="74"/>
      <c r="T683" s="74"/>
      <c r="U683" s="74"/>
    </row>
    <row r="684" spans="1:21" x14ac:dyDescent="0.25">
      <c r="A684" s="73" t="s">
        <v>1900</v>
      </c>
      <c r="B684" s="73" t="s">
        <v>1901</v>
      </c>
      <c r="C684" s="73" t="s">
        <v>285</v>
      </c>
      <c r="D684" s="73" t="s">
        <v>364</v>
      </c>
      <c r="E684" s="74">
        <v>20</v>
      </c>
      <c r="F684" s="73" t="s">
        <v>365</v>
      </c>
      <c r="G684" s="74">
        <v>10</v>
      </c>
      <c r="H684" s="73" t="s">
        <v>470</v>
      </c>
      <c r="I684" s="74">
        <v>10</v>
      </c>
      <c r="J684" s="75">
        <v>201.69</v>
      </c>
      <c r="K684" s="75">
        <f t="shared" si="10"/>
        <v>2016.9</v>
      </c>
      <c r="L684" s="76" t="s">
        <v>298</v>
      </c>
      <c r="M684" s="73" t="s">
        <v>290</v>
      </c>
      <c r="N684" s="76" t="s">
        <v>299</v>
      </c>
      <c r="O684" s="77" t="s">
        <v>299</v>
      </c>
      <c r="P684" s="78">
        <v>45444</v>
      </c>
      <c r="Q684" s="74" t="s">
        <v>292</v>
      </c>
      <c r="R684" s="74" t="s">
        <v>293</v>
      </c>
      <c r="S684" s="74"/>
      <c r="T684" s="74"/>
      <c r="U684" s="74"/>
    </row>
    <row r="685" spans="1:21" x14ac:dyDescent="0.25">
      <c r="A685" s="73" t="s">
        <v>1902</v>
      </c>
      <c r="B685" s="73" t="s">
        <v>1903</v>
      </c>
      <c r="C685" s="73" t="s">
        <v>285</v>
      </c>
      <c r="D685" s="73" t="s">
        <v>364</v>
      </c>
      <c r="E685" s="74">
        <v>20</v>
      </c>
      <c r="F685" s="73" t="s">
        <v>365</v>
      </c>
      <c r="G685" s="74">
        <v>10</v>
      </c>
      <c r="H685" s="73" t="s">
        <v>288</v>
      </c>
      <c r="I685" s="74">
        <v>13</v>
      </c>
      <c r="J685" s="75">
        <v>153.37</v>
      </c>
      <c r="K685" s="75">
        <f t="shared" si="10"/>
        <v>1993.81</v>
      </c>
      <c r="L685" s="76" t="s">
        <v>298</v>
      </c>
      <c r="M685" s="73" t="s">
        <v>290</v>
      </c>
      <c r="N685" s="76" t="s">
        <v>299</v>
      </c>
      <c r="O685" s="77" t="s">
        <v>299</v>
      </c>
      <c r="P685" s="78">
        <v>45444</v>
      </c>
      <c r="Q685" s="74" t="s">
        <v>292</v>
      </c>
      <c r="R685" s="74" t="s">
        <v>293</v>
      </c>
      <c r="S685" s="74"/>
      <c r="T685" s="74"/>
      <c r="U685" s="74"/>
    </row>
    <row r="686" spans="1:21" x14ac:dyDescent="0.25">
      <c r="A686" s="73" t="s">
        <v>1904</v>
      </c>
      <c r="B686" s="73" t="s">
        <v>1905</v>
      </c>
      <c r="C686" s="73" t="s">
        <v>285</v>
      </c>
      <c r="D686" s="73" t="s">
        <v>286</v>
      </c>
      <c r="E686" s="74">
        <v>20</v>
      </c>
      <c r="F686" s="73" t="s">
        <v>302</v>
      </c>
      <c r="G686" s="74">
        <v>20</v>
      </c>
      <c r="H686" s="73" t="s">
        <v>288</v>
      </c>
      <c r="I686" s="74">
        <v>6</v>
      </c>
      <c r="J686" s="75">
        <v>199.03</v>
      </c>
      <c r="K686" s="75">
        <f t="shared" si="10"/>
        <v>1194.18</v>
      </c>
      <c r="L686" s="76" t="s">
        <v>298</v>
      </c>
      <c r="M686" s="73" t="s">
        <v>290</v>
      </c>
      <c r="N686" s="76" t="s">
        <v>299</v>
      </c>
      <c r="O686" s="77" t="s">
        <v>299</v>
      </c>
      <c r="P686" s="78">
        <v>45444</v>
      </c>
      <c r="Q686" s="74" t="s">
        <v>292</v>
      </c>
      <c r="R686" s="74" t="s">
        <v>293</v>
      </c>
      <c r="S686" s="74"/>
      <c r="T686" s="74"/>
      <c r="U686" s="74"/>
    </row>
    <row r="687" spans="1:21" x14ac:dyDescent="0.25">
      <c r="A687" s="73" t="s">
        <v>1906</v>
      </c>
      <c r="B687" s="73" t="s">
        <v>1907</v>
      </c>
      <c r="C687" s="73" t="s">
        <v>285</v>
      </c>
      <c r="D687" s="73" t="s">
        <v>286</v>
      </c>
      <c r="E687" s="74">
        <v>10</v>
      </c>
      <c r="F687" s="73" t="s">
        <v>302</v>
      </c>
      <c r="G687" s="74">
        <v>20</v>
      </c>
      <c r="H687" s="73" t="s">
        <v>288</v>
      </c>
      <c r="I687" s="74">
        <v>23</v>
      </c>
      <c r="J687" s="75">
        <v>28.96</v>
      </c>
      <c r="K687" s="75">
        <f t="shared" si="10"/>
        <v>666.08</v>
      </c>
      <c r="L687" s="76" t="s">
        <v>298</v>
      </c>
      <c r="M687" s="73" t="s">
        <v>290</v>
      </c>
      <c r="N687" s="76" t="s">
        <v>299</v>
      </c>
      <c r="O687" s="77" t="s">
        <v>299</v>
      </c>
      <c r="P687" s="78">
        <v>45444</v>
      </c>
      <c r="Q687" s="74" t="s">
        <v>292</v>
      </c>
      <c r="R687" s="74" t="s">
        <v>293</v>
      </c>
      <c r="S687" s="74"/>
      <c r="T687" s="74"/>
      <c r="U687" s="74"/>
    </row>
    <row r="688" spans="1:21" x14ac:dyDescent="0.25">
      <c r="A688" s="73" t="s">
        <v>1908</v>
      </c>
      <c r="B688" s="73" t="s">
        <v>1909</v>
      </c>
      <c r="C688" s="73" t="s">
        <v>285</v>
      </c>
      <c r="D688" s="73" t="s">
        <v>286</v>
      </c>
      <c r="E688" s="74">
        <v>10</v>
      </c>
      <c r="F688" s="73" t="s">
        <v>302</v>
      </c>
      <c r="G688" s="74">
        <v>20</v>
      </c>
      <c r="H688" s="73" t="s">
        <v>288</v>
      </c>
      <c r="I688" s="74">
        <v>95</v>
      </c>
      <c r="J688" s="75">
        <v>23.89</v>
      </c>
      <c r="K688" s="75">
        <f t="shared" si="10"/>
        <v>2269.5500000000002</v>
      </c>
      <c r="L688" s="76" t="s">
        <v>298</v>
      </c>
      <c r="M688" s="73" t="s">
        <v>290</v>
      </c>
      <c r="N688" s="76" t="s">
        <v>299</v>
      </c>
      <c r="O688" s="77" t="s">
        <v>299</v>
      </c>
      <c r="P688" s="78">
        <v>45444</v>
      </c>
      <c r="Q688" s="74" t="s">
        <v>292</v>
      </c>
      <c r="R688" s="74" t="s">
        <v>293</v>
      </c>
      <c r="S688" s="74"/>
      <c r="T688" s="74"/>
      <c r="U688" s="74"/>
    </row>
    <row r="689" spans="1:21" x14ac:dyDescent="0.25">
      <c r="A689" s="73" t="s">
        <v>1910</v>
      </c>
      <c r="B689" s="73" t="s">
        <v>1911</v>
      </c>
      <c r="C689" s="73" t="s">
        <v>285</v>
      </c>
      <c r="D689" s="73" t="s">
        <v>346</v>
      </c>
      <c r="E689" s="74">
        <v>1</v>
      </c>
      <c r="F689" s="73" t="s">
        <v>1912</v>
      </c>
      <c r="G689" s="74">
        <v>6</v>
      </c>
      <c r="H689" s="73" t="s">
        <v>1913</v>
      </c>
      <c r="I689" s="74">
        <v>4</v>
      </c>
      <c r="J689" s="75">
        <v>8700</v>
      </c>
      <c r="K689" s="75">
        <f t="shared" si="10"/>
        <v>34800</v>
      </c>
      <c r="L689" s="76" t="s">
        <v>1914</v>
      </c>
      <c r="M689" s="73" t="s">
        <v>375</v>
      </c>
      <c r="N689" s="76" t="s">
        <v>376</v>
      </c>
      <c r="O689" s="77" t="s">
        <v>376</v>
      </c>
      <c r="P689" s="78">
        <v>45444</v>
      </c>
      <c r="Q689" s="74" t="s">
        <v>292</v>
      </c>
      <c r="R689" s="74" t="s">
        <v>293</v>
      </c>
      <c r="S689" s="74"/>
      <c r="T689" s="74"/>
      <c r="U689" s="74"/>
    </row>
    <row r="690" spans="1:21" x14ac:dyDescent="0.25">
      <c r="A690" s="73" t="s">
        <v>1915</v>
      </c>
      <c r="B690" s="73" t="s">
        <v>1916</v>
      </c>
      <c r="C690" s="73" t="s">
        <v>285</v>
      </c>
      <c r="D690" s="73" t="s">
        <v>522</v>
      </c>
      <c r="E690" s="74">
        <v>1</v>
      </c>
      <c r="F690" s="73" t="s">
        <v>523</v>
      </c>
      <c r="G690" s="74">
        <v>100</v>
      </c>
      <c r="H690" s="73" t="s">
        <v>1917</v>
      </c>
      <c r="I690" s="74">
        <v>2</v>
      </c>
      <c r="J690" s="75">
        <v>52000</v>
      </c>
      <c r="K690" s="75">
        <f t="shared" si="10"/>
        <v>104000</v>
      </c>
      <c r="L690" s="76" t="s">
        <v>289</v>
      </c>
      <c r="M690" s="73" t="s">
        <v>290</v>
      </c>
      <c r="N690" s="76" t="s">
        <v>291</v>
      </c>
      <c r="O690" s="77" t="s">
        <v>291</v>
      </c>
      <c r="P690" s="78">
        <v>45444</v>
      </c>
      <c r="Q690" s="74" t="s">
        <v>292</v>
      </c>
      <c r="R690" s="74" t="s">
        <v>293</v>
      </c>
      <c r="S690" s="74"/>
      <c r="T690" s="74"/>
      <c r="U690" s="74"/>
    </row>
    <row r="691" spans="1:21" x14ac:dyDescent="0.25">
      <c r="A691" s="73" t="s">
        <v>1918</v>
      </c>
      <c r="B691" s="73" t="s">
        <v>1919</v>
      </c>
      <c r="C691" s="73" t="s">
        <v>285</v>
      </c>
      <c r="D691" s="73" t="s">
        <v>522</v>
      </c>
      <c r="E691" s="74">
        <v>1</v>
      </c>
      <c r="F691" s="73" t="s">
        <v>695</v>
      </c>
      <c r="G691" s="74">
        <v>500</v>
      </c>
      <c r="H691" s="73" t="s">
        <v>288</v>
      </c>
      <c r="I691" s="74">
        <v>2</v>
      </c>
      <c r="J691" s="75">
        <v>9694.64</v>
      </c>
      <c r="K691" s="75">
        <f t="shared" si="10"/>
        <v>19389.28</v>
      </c>
      <c r="L691" s="76" t="s">
        <v>349</v>
      </c>
      <c r="M691" s="73" t="s">
        <v>290</v>
      </c>
      <c r="N691" s="76" t="s">
        <v>350</v>
      </c>
      <c r="O691" s="77" t="s">
        <v>350</v>
      </c>
      <c r="P691" s="78">
        <v>45444</v>
      </c>
      <c r="Q691" s="74" t="s">
        <v>292</v>
      </c>
      <c r="R691" s="74" t="s">
        <v>293</v>
      </c>
      <c r="S691" s="74"/>
      <c r="T691" s="74"/>
      <c r="U691" s="74"/>
    </row>
    <row r="692" spans="1:21" x14ac:dyDescent="0.25">
      <c r="A692" s="73" t="s">
        <v>1920</v>
      </c>
      <c r="B692" s="73" t="s">
        <v>1921</v>
      </c>
      <c r="C692" s="73" t="s">
        <v>285</v>
      </c>
      <c r="D692" s="73" t="s">
        <v>286</v>
      </c>
      <c r="E692" s="74">
        <v>30</v>
      </c>
      <c r="F692" s="73" t="s">
        <v>287</v>
      </c>
      <c r="G692" s="74">
        <v>400</v>
      </c>
      <c r="H692" s="73" t="s">
        <v>288</v>
      </c>
      <c r="I692" s="74">
        <v>11</v>
      </c>
      <c r="J692" s="75">
        <v>91.7</v>
      </c>
      <c r="K692" s="75">
        <f t="shared" si="10"/>
        <v>1008.7</v>
      </c>
      <c r="L692" s="76" t="s">
        <v>298</v>
      </c>
      <c r="M692" s="73" t="s">
        <v>290</v>
      </c>
      <c r="N692" s="76" t="s">
        <v>299</v>
      </c>
      <c r="O692" s="77" t="s">
        <v>299</v>
      </c>
      <c r="P692" s="78">
        <v>45444</v>
      </c>
      <c r="Q692" s="74" t="s">
        <v>292</v>
      </c>
      <c r="R692" s="74" t="s">
        <v>293</v>
      </c>
      <c r="S692" s="74"/>
      <c r="T692" s="74"/>
      <c r="U692" s="74"/>
    </row>
    <row r="693" spans="1:21" x14ac:dyDescent="0.25">
      <c r="A693" s="73" t="s">
        <v>1922</v>
      </c>
      <c r="B693" s="73" t="s">
        <v>1923</v>
      </c>
      <c r="C693" s="73" t="s">
        <v>285</v>
      </c>
      <c r="D693" s="73" t="s">
        <v>364</v>
      </c>
      <c r="E693" s="74">
        <v>30</v>
      </c>
      <c r="F693" s="73" t="s">
        <v>365</v>
      </c>
      <c r="G693" s="74">
        <v>5</v>
      </c>
      <c r="H693" s="73" t="s">
        <v>1924</v>
      </c>
      <c r="I693" s="74">
        <v>1</v>
      </c>
      <c r="J693" s="75">
        <v>908.16</v>
      </c>
      <c r="K693" s="75">
        <f t="shared" si="10"/>
        <v>908.16</v>
      </c>
      <c r="L693" s="76" t="s">
        <v>298</v>
      </c>
      <c r="M693" s="73" t="s">
        <v>290</v>
      </c>
      <c r="N693" s="76" t="s">
        <v>299</v>
      </c>
      <c r="O693" s="77" t="s">
        <v>299</v>
      </c>
      <c r="P693" s="78">
        <v>45444</v>
      </c>
      <c r="Q693" s="74" t="s">
        <v>292</v>
      </c>
      <c r="R693" s="74" t="s">
        <v>293</v>
      </c>
      <c r="S693" s="74"/>
      <c r="T693" s="74"/>
      <c r="U693" s="74"/>
    </row>
    <row r="694" spans="1:21" x14ac:dyDescent="0.25">
      <c r="A694" s="73" t="s">
        <v>1925</v>
      </c>
      <c r="B694" s="73" t="s">
        <v>1926</v>
      </c>
      <c r="C694" s="73" t="s">
        <v>285</v>
      </c>
      <c r="D694" s="73" t="s">
        <v>830</v>
      </c>
      <c r="E694" s="74">
        <v>90</v>
      </c>
      <c r="F694" s="73" t="s">
        <v>318</v>
      </c>
      <c r="G694" s="74">
        <v>10</v>
      </c>
      <c r="H694" s="73" t="s">
        <v>795</v>
      </c>
      <c r="I694" s="74">
        <v>7</v>
      </c>
      <c r="J694" s="75">
        <v>304.81</v>
      </c>
      <c r="K694" s="75">
        <f t="shared" si="10"/>
        <v>2133.67</v>
      </c>
      <c r="L694" s="76" t="s">
        <v>298</v>
      </c>
      <c r="M694" s="73" t="s">
        <v>290</v>
      </c>
      <c r="N694" s="76" t="s">
        <v>299</v>
      </c>
      <c r="O694" s="77" t="s">
        <v>299</v>
      </c>
      <c r="P694" s="78">
        <v>45444</v>
      </c>
      <c r="Q694" s="74" t="s">
        <v>292</v>
      </c>
      <c r="R694" s="74" t="s">
        <v>293</v>
      </c>
      <c r="S694" s="74"/>
      <c r="T694" s="74"/>
      <c r="U694" s="74"/>
    </row>
    <row r="695" spans="1:21" x14ac:dyDescent="0.25">
      <c r="A695" s="73" t="s">
        <v>1927</v>
      </c>
      <c r="B695" s="73" t="s">
        <v>1928</v>
      </c>
      <c r="C695" s="73" t="s">
        <v>285</v>
      </c>
      <c r="D695" s="73" t="s">
        <v>830</v>
      </c>
      <c r="E695" s="74">
        <v>60</v>
      </c>
      <c r="F695" s="73" t="s">
        <v>318</v>
      </c>
      <c r="G695" s="74">
        <v>5</v>
      </c>
      <c r="H695" s="73" t="s">
        <v>795</v>
      </c>
      <c r="I695" s="74">
        <v>18</v>
      </c>
      <c r="J695" s="75">
        <v>276.87</v>
      </c>
      <c r="K695" s="75">
        <f t="shared" si="10"/>
        <v>4983.66</v>
      </c>
      <c r="L695" s="76" t="s">
        <v>298</v>
      </c>
      <c r="M695" s="73" t="s">
        <v>290</v>
      </c>
      <c r="N695" s="76" t="s">
        <v>299</v>
      </c>
      <c r="O695" s="77" t="s">
        <v>299</v>
      </c>
      <c r="P695" s="78">
        <v>45444</v>
      </c>
      <c r="Q695" s="74" t="s">
        <v>292</v>
      </c>
      <c r="R695" s="74" t="s">
        <v>293</v>
      </c>
      <c r="S695" s="74"/>
      <c r="T695" s="74"/>
      <c r="U695" s="74"/>
    </row>
    <row r="696" spans="1:21" x14ac:dyDescent="0.25">
      <c r="A696" s="73" t="s">
        <v>1929</v>
      </c>
      <c r="B696" s="73" t="s">
        <v>1930</v>
      </c>
      <c r="C696" s="73" t="s">
        <v>285</v>
      </c>
      <c r="D696" s="73" t="s">
        <v>449</v>
      </c>
      <c r="E696" s="74">
        <v>400</v>
      </c>
      <c r="F696" s="73" t="s">
        <v>587</v>
      </c>
      <c r="G696" s="74">
        <v>7</v>
      </c>
      <c r="H696" s="73" t="s">
        <v>1931</v>
      </c>
      <c r="I696" s="74">
        <v>50</v>
      </c>
      <c r="J696" s="75">
        <v>147.49</v>
      </c>
      <c r="K696" s="75">
        <f t="shared" si="10"/>
        <v>7374.5</v>
      </c>
      <c r="L696" s="76" t="s">
        <v>298</v>
      </c>
      <c r="M696" s="73" t="s">
        <v>290</v>
      </c>
      <c r="N696" s="76" t="s">
        <v>299</v>
      </c>
      <c r="O696" s="77" t="s">
        <v>299</v>
      </c>
      <c r="P696" s="78">
        <v>45444</v>
      </c>
      <c r="Q696" s="74" t="s">
        <v>292</v>
      </c>
      <c r="R696" s="74" t="s">
        <v>293</v>
      </c>
      <c r="S696" s="74"/>
      <c r="T696" s="74"/>
      <c r="U696" s="74"/>
    </row>
    <row r="697" spans="1:21" x14ac:dyDescent="0.25">
      <c r="A697" s="73" t="s">
        <v>1932</v>
      </c>
      <c r="B697" s="73" t="s">
        <v>1933</v>
      </c>
      <c r="C697" s="73" t="s">
        <v>285</v>
      </c>
      <c r="D697" s="73" t="s">
        <v>286</v>
      </c>
      <c r="E697" s="74">
        <v>30</v>
      </c>
      <c r="F697" s="73" t="s">
        <v>302</v>
      </c>
      <c r="G697" s="74">
        <v>15</v>
      </c>
      <c r="H697" s="73" t="s">
        <v>288</v>
      </c>
      <c r="I697" s="74">
        <v>32</v>
      </c>
      <c r="J697" s="75">
        <v>665.69</v>
      </c>
      <c r="K697" s="75">
        <f t="shared" si="10"/>
        <v>21302.080000000002</v>
      </c>
      <c r="L697" s="76" t="s">
        <v>298</v>
      </c>
      <c r="M697" s="73" t="s">
        <v>290</v>
      </c>
      <c r="N697" s="76" t="s">
        <v>299</v>
      </c>
      <c r="O697" s="77" t="s">
        <v>299</v>
      </c>
      <c r="P697" s="78">
        <v>45444</v>
      </c>
      <c r="Q697" s="74" t="s">
        <v>292</v>
      </c>
      <c r="R697" s="74" t="s">
        <v>293</v>
      </c>
      <c r="S697" s="74"/>
      <c r="T697" s="74"/>
      <c r="U697" s="74"/>
    </row>
    <row r="698" spans="1:21" x14ac:dyDescent="0.25">
      <c r="A698" s="73" t="s">
        <v>1934</v>
      </c>
      <c r="B698" s="73" t="s">
        <v>1935</v>
      </c>
      <c r="C698" s="73" t="s">
        <v>285</v>
      </c>
      <c r="D698" s="73" t="s">
        <v>286</v>
      </c>
      <c r="E698" s="74">
        <v>7</v>
      </c>
      <c r="F698" s="73" t="s">
        <v>287</v>
      </c>
      <c r="G698" s="74">
        <v>15</v>
      </c>
      <c r="H698" s="73" t="s">
        <v>288</v>
      </c>
      <c r="I698" s="74">
        <v>609</v>
      </c>
      <c r="J698" s="75">
        <v>22.93</v>
      </c>
      <c r="K698" s="75">
        <f t="shared" si="10"/>
        <v>13964.369999999999</v>
      </c>
      <c r="L698" s="76" t="s">
        <v>298</v>
      </c>
      <c r="M698" s="73" t="s">
        <v>290</v>
      </c>
      <c r="N698" s="76" t="s">
        <v>299</v>
      </c>
      <c r="O698" s="77" t="s">
        <v>299</v>
      </c>
      <c r="P698" s="78">
        <v>45444</v>
      </c>
      <c r="Q698" s="74" t="s">
        <v>292</v>
      </c>
      <c r="R698" s="74" t="s">
        <v>293</v>
      </c>
      <c r="S698" s="74"/>
      <c r="T698" s="74"/>
      <c r="U698" s="74"/>
    </row>
    <row r="699" spans="1:21" x14ac:dyDescent="0.25">
      <c r="A699" s="73" t="s">
        <v>1936</v>
      </c>
      <c r="B699" s="73" t="s">
        <v>1937</v>
      </c>
      <c r="C699" s="73" t="s">
        <v>285</v>
      </c>
      <c r="D699" s="73" t="s">
        <v>364</v>
      </c>
      <c r="E699" s="74">
        <v>30</v>
      </c>
      <c r="F699" s="73" t="s">
        <v>365</v>
      </c>
      <c r="G699" s="74">
        <v>100</v>
      </c>
      <c r="H699" s="73" t="s">
        <v>288</v>
      </c>
      <c r="I699" s="74">
        <v>7</v>
      </c>
      <c r="J699" s="75">
        <v>811.82</v>
      </c>
      <c r="K699" s="75">
        <f t="shared" si="10"/>
        <v>5682.7400000000007</v>
      </c>
      <c r="L699" s="76" t="s">
        <v>298</v>
      </c>
      <c r="M699" s="73" t="s">
        <v>290</v>
      </c>
      <c r="N699" s="76" t="s">
        <v>299</v>
      </c>
      <c r="O699" s="77" t="s">
        <v>299</v>
      </c>
      <c r="P699" s="78">
        <v>45444</v>
      </c>
      <c r="Q699" s="74" t="s">
        <v>292</v>
      </c>
      <c r="R699" s="74" t="s">
        <v>293</v>
      </c>
      <c r="S699" s="74"/>
      <c r="T699" s="74"/>
      <c r="U699" s="74"/>
    </row>
    <row r="700" spans="1:21" x14ac:dyDescent="0.25">
      <c r="A700" s="73" t="s">
        <v>1938</v>
      </c>
      <c r="B700" s="73" t="s">
        <v>1939</v>
      </c>
      <c r="C700" s="73" t="s">
        <v>285</v>
      </c>
      <c r="D700" s="73" t="s">
        <v>364</v>
      </c>
      <c r="E700" s="74">
        <v>30</v>
      </c>
      <c r="F700" s="73" t="s">
        <v>365</v>
      </c>
      <c r="G700" s="74">
        <v>100</v>
      </c>
      <c r="H700" s="73" t="s">
        <v>288</v>
      </c>
      <c r="I700" s="74">
        <v>1</v>
      </c>
      <c r="J700" s="75">
        <v>474.18</v>
      </c>
      <c r="K700" s="75">
        <f t="shared" si="10"/>
        <v>474.18</v>
      </c>
      <c r="L700" s="76" t="s">
        <v>298</v>
      </c>
      <c r="M700" s="73" t="s">
        <v>290</v>
      </c>
      <c r="N700" s="76" t="s">
        <v>299</v>
      </c>
      <c r="O700" s="77" t="s">
        <v>299</v>
      </c>
      <c r="P700" s="78">
        <v>45444</v>
      </c>
      <c r="Q700" s="74" t="s">
        <v>292</v>
      </c>
      <c r="R700" s="74" t="s">
        <v>293</v>
      </c>
      <c r="S700" s="74"/>
      <c r="T700" s="74"/>
      <c r="U700" s="74"/>
    </row>
    <row r="701" spans="1:21" x14ac:dyDescent="0.25">
      <c r="A701" s="73" t="s">
        <v>1940</v>
      </c>
      <c r="B701" s="73" t="s">
        <v>1941</v>
      </c>
      <c r="C701" s="73" t="s">
        <v>285</v>
      </c>
      <c r="D701" s="73" t="s">
        <v>509</v>
      </c>
      <c r="E701" s="74">
        <v>120</v>
      </c>
      <c r="F701" s="73" t="s">
        <v>385</v>
      </c>
      <c r="G701" s="74">
        <v>1</v>
      </c>
      <c r="H701" s="73" t="s">
        <v>1942</v>
      </c>
      <c r="I701" s="74">
        <v>22</v>
      </c>
      <c r="J701" s="75">
        <v>693.97</v>
      </c>
      <c r="K701" s="75">
        <f t="shared" si="10"/>
        <v>15267.34</v>
      </c>
      <c r="L701" s="76" t="s">
        <v>298</v>
      </c>
      <c r="M701" s="73" t="s">
        <v>290</v>
      </c>
      <c r="N701" s="76" t="s">
        <v>299</v>
      </c>
      <c r="O701" s="77" t="s">
        <v>299</v>
      </c>
      <c r="P701" s="78">
        <v>45444</v>
      </c>
      <c r="Q701" s="74" t="s">
        <v>292</v>
      </c>
      <c r="R701" s="74" t="s">
        <v>293</v>
      </c>
      <c r="S701" s="74"/>
      <c r="T701" s="74"/>
      <c r="U701" s="74"/>
    </row>
    <row r="702" spans="1:21" x14ac:dyDescent="0.25">
      <c r="A702" s="73" t="s">
        <v>1943</v>
      </c>
      <c r="B702" s="73" t="s">
        <v>1941</v>
      </c>
      <c r="C702" s="73" t="s">
        <v>285</v>
      </c>
      <c r="D702" s="73" t="s">
        <v>286</v>
      </c>
      <c r="E702" s="74">
        <v>30</v>
      </c>
      <c r="F702" s="73" t="s">
        <v>302</v>
      </c>
      <c r="G702" s="74">
        <v>800</v>
      </c>
      <c r="H702" s="73" t="s">
        <v>288</v>
      </c>
      <c r="I702" s="74">
        <v>18</v>
      </c>
      <c r="J702" s="75">
        <v>688.57</v>
      </c>
      <c r="K702" s="75">
        <f t="shared" si="10"/>
        <v>12394.26</v>
      </c>
      <c r="L702" s="76" t="s">
        <v>298</v>
      </c>
      <c r="M702" s="73" t="s">
        <v>290</v>
      </c>
      <c r="N702" s="76" t="s">
        <v>299</v>
      </c>
      <c r="O702" s="77" t="s">
        <v>299</v>
      </c>
      <c r="P702" s="78">
        <v>45444</v>
      </c>
      <c r="Q702" s="74" t="s">
        <v>292</v>
      </c>
      <c r="R702" s="74" t="s">
        <v>293</v>
      </c>
      <c r="S702" s="74"/>
      <c r="T702" s="74"/>
      <c r="U702" s="74"/>
    </row>
    <row r="703" spans="1:21" x14ac:dyDescent="0.25">
      <c r="A703" s="73" t="s">
        <v>1944</v>
      </c>
      <c r="B703" s="73" t="s">
        <v>1945</v>
      </c>
      <c r="C703" s="73" t="s">
        <v>285</v>
      </c>
      <c r="D703" s="73" t="s">
        <v>286</v>
      </c>
      <c r="E703" s="74">
        <v>90</v>
      </c>
      <c r="F703" s="73" t="s">
        <v>302</v>
      </c>
      <c r="G703" s="74">
        <v>600</v>
      </c>
      <c r="H703" s="73" t="s">
        <v>288</v>
      </c>
      <c r="I703" s="74">
        <v>2</v>
      </c>
      <c r="J703" s="75">
        <v>10282.36</v>
      </c>
      <c r="K703" s="75">
        <f t="shared" si="10"/>
        <v>20564.72</v>
      </c>
      <c r="L703" s="76" t="s">
        <v>298</v>
      </c>
      <c r="M703" s="73" t="s">
        <v>290</v>
      </c>
      <c r="N703" s="76" t="s">
        <v>299</v>
      </c>
      <c r="O703" s="77" t="s">
        <v>299</v>
      </c>
      <c r="P703" s="78">
        <v>45444</v>
      </c>
      <c r="Q703" s="74" t="s">
        <v>292</v>
      </c>
      <c r="R703" s="74" t="s">
        <v>293</v>
      </c>
      <c r="S703" s="74"/>
      <c r="T703" s="74"/>
      <c r="U703" s="74"/>
    </row>
    <row r="704" spans="1:21" x14ac:dyDescent="0.25">
      <c r="A704" s="73" t="s">
        <v>1946</v>
      </c>
      <c r="B704" s="73" t="s">
        <v>1947</v>
      </c>
      <c r="C704" s="73" t="s">
        <v>285</v>
      </c>
      <c r="D704" s="73" t="s">
        <v>552</v>
      </c>
      <c r="E704" s="74">
        <v>100</v>
      </c>
      <c r="F704" s="73" t="s">
        <v>385</v>
      </c>
      <c r="G704" s="74">
        <v>2</v>
      </c>
      <c r="H704" s="73" t="s">
        <v>288</v>
      </c>
      <c r="I704" s="74">
        <v>18</v>
      </c>
      <c r="J704" s="75">
        <v>838.77</v>
      </c>
      <c r="K704" s="75">
        <f t="shared" si="10"/>
        <v>15097.86</v>
      </c>
      <c r="L704" s="76" t="s">
        <v>298</v>
      </c>
      <c r="M704" s="73" t="s">
        <v>290</v>
      </c>
      <c r="N704" s="76" t="s">
        <v>299</v>
      </c>
      <c r="O704" s="77" t="s">
        <v>299</v>
      </c>
      <c r="P704" s="78">
        <v>45444</v>
      </c>
      <c r="Q704" s="74" t="s">
        <v>292</v>
      </c>
      <c r="R704" s="74" t="s">
        <v>293</v>
      </c>
      <c r="S704" s="74"/>
      <c r="T704" s="74"/>
      <c r="U704" s="74"/>
    </row>
    <row r="705" spans="1:21" x14ac:dyDescent="0.25">
      <c r="A705" s="73" t="s">
        <v>1948</v>
      </c>
      <c r="B705" s="73" t="s">
        <v>1949</v>
      </c>
      <c r="C705" s="73" t="s">
        <v>285</v>
      </c>
      <c r="D705" s="73" t="s">
        <v>286</v>
      </c>
      <c r="E705" s="74">
        <v>20</v>
      </c>
      <c r="F705" s="73" t="s">
        <v>302</v>
      </c>
      <c r="G705" s="74">
        <v>20</v>
      </c>
      <c r="H705" s="73" t="s">
        <v>288</v>
      </c>
      <c r="I705" s="74">
        <v>25</v>
      </c>
      <c r="J705" s="75">
        <v>15.4</v>
      </c>
      <c r="K705" s="75">
        <f t="shared" si="10"/>
        <v>385</v>
      </c>
      <c r="L705" s="76" t="s">
        <v>298</v>
      </c>
      <c r="M705" s="73" t="s">
        <v>290</v>
      </c>
      <c r="N705" s="76" t="s">
        <v>299</v>
      </c>
      <c r="O705" s="77" t="s">
        <v>299</v>
      </c>
      <c r="P705" s="78">
        <v>45444</v>
      </c>
      <c r="Q705" s="74" t="s">
        <v>292</v>
      </c>
      <c r="R705" s="74" t="s">
        <v>293</v>
      </c>
      <c r="S705" s="74"/>
      <c r="T705" s="74"/>
      <c r="U705" s="74"/>
    </row>
    <row r="706" spans="1:21" x14ac:dyDescent="0.25">
      <c r="A706" s="73" t="s">
        <v>1950</v>
      </c>
      <c r="B706" s="73" t="s">
        <v>1951</v>
      </c>
      <c r="C706" s="73" t="s">
        <v>285</v>
      </c>
      <c r="D706" s="73" t="s">
        <v>1184</v>
      </c>
      <c r="E706" s="74">
        <v>400</v>
      </c>
      <c r="F706" s="73" t="s">
        <v>343</v>
      </c>
      <c r="G706" s="74">
        <v>400</v>
      </c>
      <c r="H706" s="73" t="s">
        <v>343</v>
      </c>
      <c r="I706" s="74">
        <v>117</v>
      </c>
      <c r="J706" s="75">
        <v>141.5</v>
      </c>
      <c r="K706" s="75">
        <f t="shared" si="10"/>
        <v>16555.5</v>
      </c>
      <c r="L706" s="76" t="s">
        <v>298</v>
      </c>
      <c r="M706" s="73" t="s">
        <v>290</v>
      </c>
      <c r="N706" s="76" t="s">
        <v>299</v>
      </c>
      <c r="O706" s="77" t="s">
        <v>299</v>
      </c>
      <c r="P706" s="78">
        <v>45444</v>
      </c>
      <c r="Q706" s="74" t="s">
        <v>292</v>
      </c>
      <c r="R706" s="74" t="s">
        <v>293</v>
      </c>
      <c r="S706" s="74"/>
      <c r="T706" s="74"/>
      <c r="U706" s="74"/>
    </row>
    <row r="707" spans="1:21" x14ac:dyDescent="0.25">
      <c r="A707" s="73" t="s">
        <v>1952</v>
      </c>
      <c r="B707" s="73" t="s">
        <v>1953</v>
      </c>
      <c r="C707" s="73" t="s">
        <v>285</v>
      </c>
      <c r="D707" s="73" t="s">
        <v>1761</v>
      </c>
      <c r="E707" s="74">
        <v>200</v>
      </c>
      <c r="F707" s="73" t="s">
        <v>318</v>
      </c>
      <c r="G707" s="74">
        <v>5</v>
      </c>
      <c r="H707" s="73" t="s">
        <v>1954</v>
      </c>
      <c r="I707" s="74">
        <v>28</v>
      </c>
      <c r="J707" s="75">
        <v>269.22000000000003</v>
      </c>
      <c r="K707" s="75">
        <f t="shared" si="10"/>
        <v>7538.1600000000008</v>
      </c>
      <c r="L707" s="76" t="s">
        <v>298</v>
      </c>
      <c r="M707" s="73" t="s">
        <v>290</v>
      </c>
      <c r="N707" s="76" t="s">
        <v>299</v>
      </c>
      <c r="O707" s="77" t="s">
        <v>299</v>
      </c>
      <c r="P707" s="78">
        <v>45444</v>
      </c>
      <c r="Q707" s="74" t="s">
        <v>292</v>
      </c>
      <c r="R707" s="74" t="s">
        <v>293</v>
      </c>
      <c r="S707" s="74"/>
      <c r="T707" s="74"/>
      <c r="U707" s="74"/>
    </row>
    <row r="708" spans="1:21" x14ac:dyDescent="0.25">
      <c r="A708" s="73" t="s">
        <v>1955</v>
      </c>
      <c r="B708" s="73" t="s">
        <v>1956</v>
      </c>
      <c r="C708" s="73" t="s">
        <v>285</v>
      </c>
      <c r="D708" s="73" t="s">
        <v>449</v>
      </c>
      <c r="E708" s="74">
        <v>200</v>
      </c>
      <c r="F708" s="73" t="s">
        <v>587</v>
      </c>
      <c r="G708" s="74">
        <v>0</v>
      </c>
      <c r="H708" s="73" t="s">
        <v>1957</v>
      </c>
      <c r="I708" s="74">
        <v>112</v>
      </c>
      <c r="J708" s="75">
        <v>405.02</v>
      </c>
      <c r="K708" s="75">
        <f t="shared" ref="K708:K771" si="11">I708*J708</f>
        <v>45362.239999999998</v>
      </c>
      <c r="L708" s="76" t="s">
        <v>298</v>
      </c>
      <c r="M708" s="73" t="s">
        <v>290</v>
      </c>
      <c r="N708" s="76" t="s">
        <v>299</v>
      </c>
      <c r="O708" s="77" t="s">
        <v>299</v>
      </c>
      <c r="P708" s="78">
        <v>45444</v>
      </c>
      <c r="Q708" s="74" t="s">
        <v>292</v>
      </c>
      <c r="R708" s="74" t="s">
        <v>293</v>
      </c>
      <c r="S708" s="74"/>
      <c r="T708" s="74"/>
      <c r="U708" s="74"/>
    </row>
    <row r="709" spans="1:21" x14ac:dyDescent="0.25">
      <c r="A709" s="73" t="s">
        <v>1958</v>
      </c>
      <c r="B709" s="73" t="s">
        <v>1959</v>
      </c>
      <c r="C709" s="73" t="s">
        <v>285</v>
      </c>
      <c r="D709" s="73" t="s">
        <v>449</v>
      </c>
      <c r="E709" s="74">
        <v>200</v>
      </c>
      <c r="F709" s="73" t="s">
        <v>587</v>
      </c>
      <c r="G709" s="74">
        <v>0</v>
      </c>
      <c r="H709" s="73" t="s">
        <v>1960</v>
      </c>
      <c r="I709" s="74">
        <v>21</v>
      </c>
      <c r="J709" s="75">
        <v>368.2</v>
      </c>
      <c r="K709" s="75">
        <f t="shared" si="11"/>
        <v>7732.2</v>
      </c>
      <c r="L709" s="76" t="s">
        <v>298</v>
      </c>
      <c r="M709" s="73" t="s">
        <v>290</v>
      </c>
      <c r="N709" s="76" t="s">
        <v>299</v>
      </c>
      <c r="O709" s="77" t="s">
        <v>299</v>
      </c>
      <c r="P709" s="78">
        <v>45444</v>
      </c>
      <c r="Q709" s="74" t="s">
        <v>292</v>
      </c>
      <c r="R709" s="74" t="s">
        <v>293</v>
      </c>
      <c r="S709" s="74"/>
      <c r="T709" s="74"/>
      <c r="U709" s="74"/>
    </row>
    <row r="710" spans="1:21" x14ac:dyDescent="0.25">
      <c r="A710" s="73" t="s">
        <v>1961</v>
      </c>
      <c r="B710" s="73" t="s">
        <v>1962</v>
      </c>
      <c r="C710" s="73" t="s">
        <v>285</v>
      </c>
      <c r="D710" s="73" t="s">
        <v>449</v>
      </c>
      <c r="E710" s="74">
        <v>300</v>
      </c>
      <c r="F710" s="73" t="s">
        <v>587</v>
      </c>
      <c r="G710" s="74">
        <v>0</v>
      </c>
      <c r="H710" s="73" t="s">
        <v>1960</v>
      </c>
      <c r="I710" s="74">
        <v>4</v>
      </c>
      <c r="J710" s="75">
        <v>409.34</v>
      </c>
      <c r="K710" s="75">
        <f t="shared" si="11"/>
        <v>1637.36</v>
      </c>
      <c r="L710" s="76" t="s">
        <v>298</v>
      </c>
      <c r="M710" s="73" t="s">
        <v>290</v>
      </c>
      <c r="N710" s="76" t="s">
        <v>299</v>
      </c>
      <c r="O710" s="77" t="s">
        <v>299</v>
      </c>
      <c r="P710" s="78">
        <v>45444</v>
      </c>
      <c r="Q710" s="74" t="s">
        <v>292</v>
      </c>
      <c r="R710" s="74" t="s">
        <v>293</v>
      </c>
      <c r="S710" s="74"/>
      <c r="T710" s="74"/>
      <c r="U710" s="74"/>
    </row>
    <row r="711" spans="1:21" x14ac:dyDescent="0.25">
      <c r="A711" s="73" t="s">
        <v>1963</v>
      </c>
      <c r="B711" s="73" t="s">
        <v>1964</v>
      </c>
      <c r="C711" s="73" t="s">
        <v>285</v>
      </c>
      <c r="D711" s="73" t="s">
        <v>449</v>
      </c>
      <c r="E711" s="74">
        <v>200</v>
      </c>
      <c r="F711" s="73" t="s">
        <v>587</v>
      </c>
      <c r="G711" s="74">
        <v>0</v>
      </c>
      <c r="H711" s="73" t="s">
        <v>1965</v>
      </c>
      <c r="I711" s="74">
        <v>9</v>
      </c>
      <c r="J711" s="75">
        <v>353.53</v>
      </c>
      <c r="K711" s="75">
        <f t="shared" si="11"/>
        <v>3181.7699999999995</v>
      </c>
      <c r="L711" s="76" t="s">
        <v>298</v>
      </c>
      <c r="M711" s="73" t="s">
        <v>290</v>
      </c>
      <c r="N711" s="76" t="s">
        <v>299</v>
      </c>
      <c r="O711" s="77" t="s">
        <v>299</v>
      </c>
      <c r="P711" s="78">
        <v>45444</v>
      </c>
      <c r="Q711" s="74" t="s">
        <v>292</v>
      </c>
      <c r="R711" s="74" t="s">
        <v>293</v>
      </c>
      <c r="S711" s="74"/>
      <c r="T711" s="74"/>
      <c r="U711" s="74"/>
    </row>
    <row r="712" spans="1:21" x14ac:dyDescent="0.25">
      <c r="A712" s="73" t="s">
        <v>1966</v>
      </c>
      <c r="B712" s="73" t="s">
        <v>1967</v>
      </c>
      <c r="C712" s="73" t="s">
        <v>285</v>
      </c>
      <c r="D712" s="73" t="s">
        <v>449</v>
      </c>
      <c r="E712" s="74">
        <v>300</v>
      </c>
      <c r="F712" s="73" t="s">
        <v>587</v>
      </c>
      <c r="G712" s="74">
        <v>15</v>
      </c>
      <c r="H712" s="73" t="s">
        <v>385</v>
      </c>
      <c r="I712" s="74">
        <v>10</v>
      </c>
      <c r="J712" s="75">
        <v>30.27</v>
      </c>
      <c r="K712" s="75">
        <f t="shared" si="11"/>
        <v>302.7</v>
      </c>
      <c r="L712" s="76" t="s">
        <v>298</v>
      </c>
      <c r="M712" s="73" t="s">
        <v>290</v>
      </c>
      <c r="N712" s="76" t="s">
        <v>299</v>
      </c>
      <c r="O712" s="77" t="s">
        <v>299</v>
      </c>
      <c r="P712" s="78">
        <v>45444</v>
      </c>
      <c r="Q712" s="74" t="s">
        <v>292</v>
      </c>
      <c r="R712" s="74" t="s">
        <v>293</v>
      </c>
      <c r="S712" s="74"/>
      <c r="T712" s="74"/>
      <c r="U712" s="74"/>
    </row>
    <row r="713" spans="1:21" x14ac:dyDescent="0.25">
      <c r="A713" s="73" t="s">
        <v>1968</v>
      </c>
      <c r="B713" s="73" t="s">
        <v>1969</v>
      </c>
      <c r="C713" s="73" t="s">
        <v>285</v>
      </c>
      <c r="D713" s="73" t="s">
        <v>392</v>
      </c>
      <c r="E713" s="74">
        <v>240</v>
      </c>
      <c r="F713" s="73" t="s">
        <v>385</v>
      </c>
      <c r="G713" s="74">
        <v>240</v>
      </c>
      <c r="H713" s="73" t="s">
        <v>385</v>
      </c>
      <c r="I713" s="74">
        <v>31</v>
      </c>
      <c r="J713" s="75">
        <v>52.37</v>
      </c>
      <c r="K713" s="75">
        <f t="shared" si="11"/>
        <v>1623.47</v>
      </c>
      <c r="L713" s="76" t="s">
        <v>298</v>
      </c>
      <c r="M713" s="73" t="s">
        <v>290</v>
      </c>
      <c r="N713" s="76" t="s">
        <v>299</v>
      </c>
      <c r="O713" s="77" t="s">
        <v>299</v>
      </c>
      <c r="P713" s="78">
        <v>45444</v>
      </c>
      <c r="Q713" s="74" t="s">
        <v>292</v>
      </c>
      <c r="R713" s="74" t="s">
        <v>293</v>
      </c>
      <c r="S713" s="74"/>
      <c r="T713" s="74"/>
      <c r="U713" s="74"/>
    </row>
    <row r="714" spans="1:21" x14ac:dyDescent="0.25">
      <c r="A714" s="73" t="s">
        <v>1970</v>
      </c>
      <c r="B714" s="73" t="s">
        <v>1971</v>
      </c>
      <c r="C714" s="73" t="s">
        <v>285</v>
      </c>
      <c r="D714" s="73" t="s">
        <v>1458</v>
      </c>
      <c r="E714" s="74">
        <v>30</v>
      </c>
      <c r="F714" s="73" t="s">
        <v>1459</v>
      </c>
      <c r="G714" s="74">
        <v>1</v>
      </c>
      <c r="H714" s="73" t="s">
        <v>288</v>
      </c>
      <c r="I714" s="74">
        <v>159</v>
      </c>
      <c r="J714" s="75">
        <v>61.95</v>
      </c>
      <c r="K714" s="75">
        <f t="shared" si="11"/>
        <v>9850.0500000000011</v>
      </c>
      <c r="L714" s="76" t="s">
        <v>298</v>
      </c>
      <c r="M714" s="73" t="s">
        <v>290</v>
      </c>
      <c r="N714" s="76" t="s">
        <v>299</v>
      </c>
      <c r="O714" s="77" t="s">
        <v>299</v>
      </c>
      <c r="P714" s="78">
        <v>45444</v>
      </c>
      <c r="Q714" s="74" t="s">
        <v>292</v>
      </c>
      <c r="R714" s="74" t="s">
        <v>293</v>
      </c>
      <c r="S714" s="74"/>
      <c r="T714" s="74"/>
      <c r="U714" s="74"/>
    </row>
    <row r="715" spans="1:21" x14ac:dyDescent="0.25">
      <c r="A715" s="73" t="s">
        <v>1972</v>
      </c>
      <c r="B715" s="73" t="s">
        <v>1973</v>
      </c>
      <c r="C715" s="73" t="s">
        <v>285</v>
      </c>
      <c r="D715" s="73" t="s">
        <v>286</v>
      </c>
      <c r="E715" s="74">
        <v>30</v>
      </c>
      <c r="F715" s="73" t="s">
        <v>302</v>
      </c>
      <c r="G715" s="74">
        <v>1</v>
      </c>
      <c r="H715" s="73" t="s">
        <v>288</v>
      </c>
      <c r="I715" s="74">
        <v>4</v>
      </c>
      <c r="J715" s="75">
        <v>283.66000000000003</v>
      </c>
      <c r="K715" s="75">
        <f t="shared" si="11"/>
        <v>1134.6400000000001</v>
      </c>
      <c r="L715" s="76" t="s">
        <v>298</v>
      </c>
      <c r="M715" s="73" t="s">
        <v>290</v>
      </c>
      <c r="N715" s="76" t="s">
        <v>299</v>
      </c>
      <c r="O715" s="77" t="s">
        <v>299</v>
      </c>
      <c r="P715" s="78">
        <v>45444</v>
      </c>
      <c r="Q715" s="74" t="s">
        <v>292</v>
      </c>
      <c r="R715" s="74" t="s">
        <v>293</v>
      </c>
      <c r="S715" s="74"/>
      <c r="T715" s="74"/>
      <c r="U715" s="74"/>
    </row>
    <row r="716" spans="1:21" x14ac:dyDescent="0.25">
      <c r="A716" s="73" t="s">
        <v>1974</v>
      </c>
      <c r="B716" s="73" t="s">
        <v>1973</v>
      </c>
      <c r="C716" s="73" t="s">
        <v>285</v>
      </c>
      <c r="D716" s="73" t="s">
        <v>286</v>
      </c>
      <c r="E716" s="74">
        <v>30</v>
      </c>
      <c r="F716" s="73" t="s">
        <v>302</v>
      </c>
      <c r="G716" s="74">
        <v>0</v>
      </c>
      <c r="H716" s="73" t="s">
        <v>409</v>
      </c>
      <c r="I716" s="74">
        <v>8</v>
      </c>
      <c r="J716" s="75">
        <v>292.16000000000003</v>
      </c>
      <c r="K716" s="75">
        <f t="shared" si="11"/>
        <v>2337.2800000000002</v>
      </c>
      <c r="L716" s="76" t="s">
        <v>298</v>
      </c>
      <c r="M716" s="73" t="s">
        <v>290</v>
      </c>
      <c r="N716" s="76" t="s">
        <v>299</v>
      </c>
      <c r="O716" s="77" t="s">
        <v>299</v>
      </c>
      <c r="P716" s="78">
        <v>45444</v>
      </c>
      <c r="Q716" s="74" t="s">
        <v>292</v>
      </c>
      <c r="R716" s="74" t="s">
        <v>293</v>
      </c>
      <c r="S716" s="74"/>
      <c r="T716" s="74"/>
      <c r="U716" s="74"/>
    </row>
    <row r="717" spans="1:21" x14ac:dyDescent="0.25">
      <c r="A717" s="73" t="s">
        <v>1975</v>
      </c>
      <c r="B717" s="73" t="s">
        <v>1976</v>
      </c>
      <c r="C717" s="73" t="s">
        <v>285</v>
      </c>
      <c r="D717" s="73" t="s">
        <v>296</v>
      </c>
      <c r="E717" s="74">
        <v>30</v>
      </c>
      <c r="F717" s="73" t="s">
        <v>297</v>
      </c>
      <c r="G717" s="74">
        <v>1</v>
      </c>
      <c r="H717" s="73" t="s">
        <v>288</v>
      </c>
      <c r="I717" s="74">
        <v>7</v>
      </c>
      <c r="J717" s="75">
        <v>96.95</v>
      </c>
      <c r="K717" s="75">
        <f t="shared" si="11"/>
        <v>678.65</v>
      </c>
      <c r="L717" s="76" t="s">
        <v>298</v>
      </c>
      <c r="M717" s="73" t="s">
        <v>290</v>
      </c>
      <c r="N717" s="76" t="s">
        <v>299</v>
      </c>
      <c r="O717" s="77" t="s">
        <v>299</v>
      </c>
      <c r="P717" s="78">
        <v>45444</v>
      </c>
      <c r="Q717" s="74" t="s">
        <v>292</v>
      </c>
      <c r="R717" s="74" t="s">
        <v>293</v>
      </c>
      <c r="S717" s="74"/>
      <c r="T717" s="74"/>
      <c r="U717" s="74"/>
    </row>
    <row r="718" spans="1:21" x14ac:dyDescent="0.25">
      <c r="A718" s="73" t="s">
        <v>1977</v>
      </c>
      <c r="B718" s="73" t="s">
        <v>1976</v>
      </c>
      <c r="C718" s="73" t="s">
        <v>285</v>
      </c>
      <c r="D718" s="73" t="s">
        <v>296</v>
      </c>
      <c r="E718" s="74">
        <v>30</v>
      </c>
      <c r="F718" s="73" t="s">
        <v>297</v>
      </c>
      <c r="G718" s="74">
        <v>2</v>
      </c>
      <c r="H718" s="73" t="s">
        <v>288</v>
      </c>
      <c r="I718" s="74">
        <v>25</v>
      </c>
      <c r="J718" s="75">
        <v>108.16</v>
      </c>
      <c r="K718" s="75">
        <f t="shared" si="11"/>
        <v>2704</v>
      </c>
      <c r="L718" s="76" t="s">
        <v>298</v>
      </c>
      <c r="M718" s="73" t="s">
        <v>290</v>
      </c>
      <c r="N718" s="76" t="s">
        <v>299</v>
      </c>
      <c r="O718" s="77" t="s">
        <v>299</v>
      </c>
      <c r="P718" s="78">
        <v>45444</v>
      </c>
      <c r="Q718" s="74" t="s">
        <v>292</v>
      </c>
      <c r="R718" s="74" t="s">
        <v>293</v>
      </c>
      <c r="S718" s="74"/>
      <c r="T718" s="74"/>
      <c r="U718" s="74"/>
    </row>
    <row r="719" spans="1:21" x14ac:dyDescent="0.25">
      <c r="A719" s="73" t="s">
        <v>1978</v>
      </c>
      <c r="B719" s="73" t="s">
        <v>1979</v>
      </c>
      <c r="C719" s="73" t="s">
        <v>285</v>
      </c>
      <c r="D719" s="73" t="s">
        <v>509</v>
      </c>
      <c r="E719" s="74">
        <v>100</v>
      </c>
      <c r="F719" s="73" t="s">
        <v>385</v>
      </c>
      <c r="G719" s="74">
        <v>1</v>
      </c>
      <c r="H719" s="73" t="s">
        <v>510</v>
      </c>
      <c r="I719" s="74">
        <v>9</v>
      </c>
      <c r="J719" s="75">
        <v>104.38</v>
      </c>
      <c r="K719" s="75">
        <f t="shared" si="11"/>
        <v>939.42</v>
      </c>
      <c r="L719" s="76" t="s">
        <v>298</v>
      </c>
      <c r="M719" s="73" t="s">
        <v>290</v>
      </c>
      <c r="N719" s="76" t="s">
        <v>299</v>
      </c>
      <c r="O719" s="77" t="s">
        <v>299</v>
      </c>
      <c r="P719" s="78">
        <v>45444</v>
      </c>
      <c r="Q719" s="74" t="s">
        <v>292</v>
      </c>
      <c r="R719" s="74" t="s">
        <v>293</v>
      </c>
      <c r="S719" s="74"/>
      <c r="T719" s="74"/>
      <c r="U719" s="74"/>
    </row>
    <row r="720" spans="1:21" x14ac:dyDescent="0.25">
      <c r="A720" s="73" t="s">
        <v>1980</v>
      </c>
      <c r="B720" s="73" t="s">
        <v>1981</v>
      </c>
      <c r="C720" s="73" t="s">
        <v>285</v>
      </c>
      <c r="D720" s="73" t="s">
        <v>449</v>
      </c>
      <c r="E720" s="74">
        <v>90</v>
      </c>
      <c r="F720" s="73" t="s">
        <v>587</v>
      </c>
      <c r="G720" s="74">
        <v>10</v>
      </c>
      <c r="H720" s="73" t="s">
        <v>288</v>
      </c>
      <c r="I720" s="74">
        <v>9</v>
      </c>
      <c r="J720" s="75">
        <v>214.28</v>
      </c>
      <c r="K720" s="75">
        <f t="shared" si="11"/>
        <v>1928.52</v>
      </c>
      <c r="L720" s="76" t="s">
        <v>298</v>
      </c>
      <c r="M720" s="73" t="s">
        <v>290</v>
      </c>
      <c r="N720" s="76" t="s">
        <v>299</v>
      </c>
      <c r="O720" s="77" t="s">
        <v>299</v>
      </c>
      <c r="P720" s="78">
        <v>45444</v>
      </c>
      <c r="Q720" s="74" t="s">
        <v>292</v>
      </c>
      <c r="R720" s="74" t="s">
        <v>293</v>
      </c>
      <c r="S720" s="74"/>
      <c r="T720" s="74"/>
      <c r="U720" s="74"/>
    </row>
    <row r="721" spans="1:21" x14ac:dyDescent="0.25">
      <c r="A721" s="73" t="s">
        <v>1982</v>
      </c>
      <c r="B721" s="73" t="s">
        <v>1983</v>
      </c>
      <c r="C721" s="73" t="s">
        <v>285</v>
      </c>
      <c r="D721" s="73" t="s">
        <v>825</v>
      </c>
      <c r="E721" s="74">
        <v>15</v>
      </c>
      <c r="F721" s="73" t="s">
        <v>318</v>
      </c>
      <c r="G721" s="74">
        <v>5</v>
      </c>
      <c r="H721" s="73" t="s">
        <v>460</v>
      </c>
      <c r="I721" s="74">
        <v>3</v>
      </c>
      <c r="J721" s="75">
        <v>240.46</v>
      </c>
      <c r="K721" s="75">
        <f t="shared" si="11"/>
        <v>721.38</v>
      </c>
      <c r="L721" s="76" t="s">
        <v>298</v>
      </c>
      <c r="M721" s="73" t="s">
        <v>290</v>
      </c>
      <c r="N721" s="76" t="s">
        <v>299</v>
      </c>
      <c r="O721" s="77" t="s">
        <v>299</v>
      </c>
      <c r="P721" s="78">
        <v>45444</v>
      </c>
      <c r="Q721" s="74" t="s">
        <v>292</v>
      </c>
      <c r="R721" s="74" t="s">
        <v>293</v>
      </c>
      <c r="S721" s="74"/>
      <c r="T721" s="74"/>
      <c r="U721" s="74"/>
    </row>
    <row r="722" spans="1:21" x14ac:dyDescent="0.25">
      <c r="A722" s="73" t="s">
        <v>1984</v>
      </c>
      <c r="B722" s="73" t="s">
        <v>1985</v>
      </c>
      <c r="C722" s="73" t="s">
        <v>285</v>
      </c>
      <c r="D722" s="73" t="s">
        <v>286</v>
      </c>
      <c r="E722" s="74">
        <v>30</v>
      </c>
      <c r="F722" s="73" t="s">
        <v>302</v>
      </c>
      <c r="G722" s="74">
        <v>20</v>
      </c>
      <c r="H722" s="73" t="s">
        <v>288</v>
      </c>
      <c r="I722" s="74">
        <v>1</v>
      </c>
      <c r="J722" s="75">
        <v>368.6</v>
      </c>
      <c r="K722" s="75">
        <f t="shared" si="11"/>
        <v>368.6</v>
      </c>
      <c r="L722" s="76" t="s">
        <v>298</v>
      </c>
      <c r="M722" s="73" t="s">
        <v>290</v>
      </c>
      <c r="N722" s="76" t="s">
        <v>299</v>
      </c>
      <c r="O722" s="77" t="s">
        <v>299</v>
      </c>
      <c r="P722" s="78">
        <v>45444</v>
      </c>
      <c r="Q722" s="74" t="s">
        <v>292</v>
      </c>
      <c r="R722" s="74" t="s">
        <v>293</v>
      </c>
      <c r="S722" s="74"/>
      <c r="T722" s="74"/>
      <c r="U722" s="74"/>
    </row>
    <row r="723" spans="1:21" x14ac:dyDescent="0.25">
      <c r="A723" s="73" t="s">
        <v>1986</v>
      </c>
      <c r="B723" s="73" t="s">
        <v>1987</v>
      </c>
      <c r="C723" s="73" t="s">
        <v>285</v>
      </c>
      <c r="D723" s="73" t="s">
        <v>286</v>
      </c>
      <c r="E723" s="74">
        <v>30</v>
      </c>
      <c r="F723" s="73" t="s">
        <v>302</v>
      </c>
      <c r="G723" s="74">
        <v>5</v>
      </c>
      <c r="H723" s="73" t="s">
        <v>288</v>
      </c>
      <c r="I723" s="74">
        <v>15</v>
      </c>
      <c r="J723" s="75">
        <v>525.58000000000004</v>
      </c>
      <c r="K723" s="75">
        <f t="shared" si="11"/>
        <v>7883.7000000000007</v>
      </c>
      <c r="L723" s="76" t="s">
        <v>298</v>
      </c>
      <c r="M723" s="73" t="s">
        <v>290</v>
      </c>
      <c r="N723" s="76" t="s">
        <v>299</v>
      </c>
      <c r="O723" s="77" t="s">
        <v>299</v>
      </c>
      <c r="P723" s="78">
        <v>45444</v>
      </c>
      <c r="Q723" s="74" t="s">
        <v>292</v>
      </c>
      <c r="R723" s="74" t="s">
        <v>293</v>
      </c>
      <c r="S723" s="74"/>
      <c r="T723" s="74"/>
      <c r="U723" s="74"/>
    </row>
    <row r="724" spans="1:21" x14ac:dyDescent="0.25">
      <c r="A724" s="73" t="s">
        <v>1988</v>
      </c>
      <c r="B724" s="73" t="s">
        <v>1987</v>
      </c>
      <c r="C724" s="73" t="s">
        <v>285</v>
      </c>
      <c r="D724" s="73" t="s">
        <v>286</v>
      </c>
      <c r="E724" s="74">
        <v>20</v>
      </c>
      <c r="F724" s="73" t="s">
        <v>302</v>
      </c>
      <c r="G724" s="74">
        <v>50</v>
      </c>
      <c r="H724" s="73" t="s">
        <v>288</v>
      </c>
      <c r="I724" s="74">
        <v>1</v>
      </c>
      <c r="J724" s="75">
        <v>1617.56</v>
      </c>
      <c r="K724" s="75">
        <f t="shared" si="11"/>
        <v>1617.56</v>
      </c>
      <c r="L724" s="76" t="s">
        <v>298</v>
      </c>
      <c r="M724" s="73" t="s">
        <v>290</v>
      </c>
      <c r="N724" s="76" t="s">
        <v>299</v>
      </c>
      <c r="O724" s="77" t="s">
        <v>299</v>
      </c>
      <c r="P724" s="78">
        <v>45444</v>
      </c>
      <c r="Q724" s="74" t="s">
        <v>292</v>
      </c>
      <c r="R724" s="74" t="s">
        <v>293</v>
      </c>
      <c r="S724" s="74"/>
      <c r="T724" s="74"/>
      <c r="U724" s="74"/>
    </row>
    <row r="725" spans="1:21" x14ac:dyDescent="0.25">
      <c r="A725" s="73" t="s">
        <v>1989</v>
      </c>
      <c r="B725" s="73" t="s">
        <v>1990</v>
      </c>
      <c r="C725" s="73" t="s">
        <v>285</v>
      </c>
      <c r="D725" s="73" t="s">
        <v>286</v>
      </c>
      <c r="E725" s="74">
        <v>30</v>
      </c>
      <c r="F725" s="73" t="s">
        <v>302</v>
      </c>
      <c r="G725" s="74">
        <v>5</v>
      </c>
      <c r="H725" s="73" t="s">
        <v>288</v>
      </c>
      <c r="I725" s="74">
        <v>16</v>
      </c>
      <c r="J725" s="75">
        <v>20.16</v>
      </c>
      <c r="K725" s="75">
        <f t="shared" si="11"/>
        <v>322.56</v>
      </c>
      <c r="L725" s="76" t="s">
        <v>298</v>
      </c>
      <c r="M725" s="73" t="s">
        <v>290</v>
      </c>
      <c r="N725" s="76" t="s">
        <v>299</v>
      </c>
      <c r="O725" s="77" t="s">
        <v>299</v>
      </c>
      <c r="P725" s="78">
        <v>45444</v>
      </c>
      <c r="Q725" s="74" t="s">
        <v>292</v>
      </c>
      <c r="R725" s="74" t="s">
        <v>293</v>
      </c>
      <c r="S725" s="74"/>
      <c r="T725" s="74"/>
      <c r="U725" s="74"/>
    </row>
    <row r="726" spans="1:21" x14ac:dyDescent="0.25">
      <c r="A726" s="73" t="s">
        <v>1991</v>
      </c>
      <c r="B726" s="73" t="s">
        <v>1990</v>
      </c>
      <c r="C726" s="73" t="s">
        <v>285</v>
      </c>
      <c r="D726" s="73" t="s">
        <v>286</v>
      </c>
      <c r="E726" s="74">
        <v>30</v>
      </c>
      <c r="F726" s="73" t="s">
        <v>302</v>
      </c>
      <c r="G726" s="74">
        <v>20</v>
      </c>
      <c r="H726" s="73" t="s">
        <v>288</v>
      </c>
      <c r="I726" s="74">
        <v>3</v>
      </c>
      <c r="J726" s="75">
        <v>29.23</v>
      </c>
      <c r="K726" s="75">
        <f t="shared" si="11"/>
        <v>87.69</v>
      </c>
      <c r="L726" s="76" t="s">
        <v>298</v>
      </c>
      <c r="M726" s="73" t="s">
        <v>290</v>
      </c>
      <c r="N726" s="76" t="s">
        <v>299</v>
      </c>
      <c r="O726" s="77" t="s">
        <v>299</v>
      </c>
      <c r="P726" s="78">
        <v>45444</v>
      </c>
      <c r="Q726" s="74" t="s">
        <v>292</v>
      </c>
      <c r="R726" s="74" t="s">
        <v>293</v>
      </c>
      <c r="S726" s="74"/>
      <c r="T726" s="74"/>
      <c r="U726" s="74"/>
    </row>
    <row r="727" spans="1:21" x14ac:dyDescent="0.25">
      <c r="A727" s="73" t="s">
        <v>1992</v>
      </c>
      <c r="B727" s="73" t="s">
        <v>1993</v>
      </c>
      <c r="C727" s="73" t="s">
        <v>285</v>
      </c>
      <c r="D727" s="73" t="s">
        <v>296</v>
      </c>
      <c r="E727" s="74">
        <v>28</v>
      </c>
      <c r="F727" s="73" t="s">
        <v>297</v>
      </c>
      <c r="G727" s="74">
        <v>75</v>
      </c>
      <c r="H727" s="73" t="s">
        <v>288</v>
      </c>
      <c r="I727" s="74">
        <v>308</v>
      </c>
      <c r="J727" s="75">
        <v>82.92</v>
      </c>
      <c r="K727" s="75">
        <f t="shared" si="11"/>
        <v>25539.360000000001</v>
      </c>
      <c r="L727" s="76" t="s">
        <v>298</v>
      </c>
      <c r="M727" s="73" t="s">
        <v>290</v>
      </c>
      <c r="N727" s="76" t="s">
        <v>299</v>
      </c>
      <c r="O727" s="77" t="s">
        <v>299</v>
      </c>
      <c r="P727" s="78">
        <v>45444</v>
      </c>
      <c r="Q727" s="74" t="s">
        <v>292</v>
      </c>
      <c r="R727" s="74" t="s">
        <v>293</v>
      </c>
      <c r="S727" s="74"/>
      <c r="T727" s="74"/>
      <c r="U727" s="74"/>
    </row>
    <row r="728" spans="1:21" x14ac:dyDescent="0.25">
      <c r="A728" s="73" t="s">
        <v>1994</v>
      </c>
      <c r="B728" s="73" t="s">
        <v>1995</v>
      </c>
      <c r="C728" s="73" t="s">
        <v>285</v>
      </c>
      <c r="D728" s="73" t="s">
        <v>296</v>
      </c>
      <c r="E728" s="74">
        <v>28</v>
      </c>
      <c r="F728" s="73" t="s">
        <v>297</v>
      </c>
      <c r="G728" s="74">
        <v>150</v>
      </c>
      <c r="H728" s="73" t="s">
        <v>288</v>
      </c>
      <c r="I728" s="74">
        <v>95</v>
      </c>
      <c r="J728" s="75">
        <v>153.93</v>
      </c>
      <c r="K728" s="75">
        <f t="shared" si="11"/>
        <v>14623.35</v>
      </c>
      <c r="L728" s="76" t="s">
        <v>298</v>
      </c>
      <c r="M728" s="73" t="s">
        <v>290</v>
      </c>
      <c r="N728" s="76" t="s">
        <v>299</v>
      </c>
      <c r="O728" s="77" t="s">
        <v>299</v>
      </c>
      <c r="P728" s="78">
        <v>45444</v>
      </c>
      <c r="Q728" s="74" t="s">
        <v>292</v>
      </c>
      <c r="R728" s="74" t="s">
        <v>293</v>
      </c>
      <c r="S728" s="74"/>
      <c r="T728" s="74"/>
      <c r="U728" s="74"/>
    </row>
    <row r="729" spans="1:21" x14ac:dyDescent="0.25">
      <c r="A729" s="73" t="s">
        <v>1996</v>
      </c>
      <c r="B729" s="73" t="s">
        <v>1995</v>
      </c>
      <c r="C729" s="73" t="s">
        <v>285</v>
      </c>
      <c r="D729" s="73" t="s">
        <v>296</v>
      </c>
      <c r="E729" s="74">
        <v>28</v>
      </c>
      <c r="F729" s="73" t="s">
        <v>297</v>
      </c>
      <c r="G729" s="74">
        <v>75</v>
      </c>
      <c r="H729" s="73" t="s">
        <v>288</v>
      </c>
      <c r="I729" s="74">
        <v>63</v>
      </c>
      <c r="J729" s="75">
        <v>84.92</v>
      </c>
      <c r="K729" s="75">
        <f t="shared" si="11"/>
        <v>5349.96</v>
      </c>
      <c r="L729" s="76" t="s">
        <v>298</v>
      </c>
      <c r="M729" s="73" t="s">
        <v>290</v>
      </c>
      <c r="N729" s="76" t="s">
        <v>299</v>
      </c>
      <c r="O729" s="77" t="s">
        <v>299</v>
      </c>
      <c r="P729" s="78">
        <v>45444</v>
      </c>
      <c r="Q729" s="74" t="s">
        <v>292</v>
      </c>
      <c r="R729" s="74" t="s">
        <v>293</v>
      </c>
      <c r="S729" s="74"/>
      <c r="T729" s="74"/>
      <c r="U729" s="74"/>
    </row>
    <row r="730" spans="1:21" x14ac:dyDescent="0.25">
      <c r="A730" s="73" t="s">
        <v>1997</v>
      </c>
      <c r="B730" s="73" t="s">
        <v>1998</v>
      </c>
      <c r="C730" s="73" t="s">
        <v>285</v>
      </c>
      <c r="D730" s="73" t="s">
        <v>296</v>
      </c>
      <c r="E730" s="74">
        <v>28</v>
      </c>
      <c r="F730" s="73" t="s">
        <v>297</v>
      </c>
      <c r="G730" s="74">
        <v>75</v>
      </c>
      <c r="H730" s="73" t="s">
        <v>288</v>
      </c>
      <c r="I730" s="74">
        <v>29</v>
      </c>
      <c r="J730" s="75">
        <v>84.34</v>
      </c>
      <c r="K730" s="75">
        <f t="shared" si="11"/>
        <v>2445.86</v>
      </c>
      <c r="L730" s="76" t="s">
        <v>298</v>
      </c>
      <c r="M730" s="73" t="s">
        <v>290</v>
      </c>
      <c r="N730" s="76" t="s">
        <v>299</v>
      </c>
      <c r="O730" s="77" t="s">
        <v>299</v>
      </c>
      <c r="P730" s="78">
        <v>45444</v>
      </c>
      <c r="Q730" s="74" t="s">
        <v>292</v>
      </c>
      <c r="R730" s="74" t="s">
        <v>293</v>
      </c>
      <c r="S730" s="74"/>
      <c r="T730" s="74"/>
      <c r="U730" s="74"/>
    </row>
    <row r="731" spans="1:21" x14ac:dyDescent="0.25">
      <c r="A731" s="73" t="s">
        <v>1999</v>
      </c>
      <c r="B731" s="73" t="s">
        <v>2000</v>
      </c>
      <c r="C731" s="73" t="s">
        <v>285</v>
      </c>
      <c r="D731" s="73" t="s">
        <v>286</v>
      </c>
      <c r="E731" s="74">
        <v>20</v>
      </c>
      <c r="F731" s="73" t="s">
        <v>287</v>
      </c>
      <c r="G731" s="74">
        <v>75</v>
      </c>
      <c r="H731" s="73" t="s">
        <v>698</v>
      </c>
      <c r="I731" s="74">
        <v>57</v>
      </c>
      <c r="J731" s="75">
        <v>514.09</v>
      </c>
      <c r="K731" s="75">
        <f t="shared" si="11"/>
        <v>29303.13</v>
      </c>
      <c r="L731" s="76" t="s">
        <v>298</v>
      </c>
      <c r="M731" s="73" t="s">
        <v>290</v>
      </c>
      <c r="N731" s="76" t="s">
        <v>299</v>
      </c>
      <c r="O731" s="77" t="s">
        <v>299</v>
      </c>
      <c r="P731" s="78">
        <v>45444</v>
      </c>
      <c r="Q731" s="74" t="s">
        <v>292</v>
      </c>
      <c r="R731" s="74" t="s">
        <v>293</v>
      </c>
      <c r="S731" s="74"/>
      <c r="T731" s="74"/>
      <c r="U731" s="74"/>
    </row>
    <row r="732" spans="1:21" x14ac:dyDescent="0.25">
      <c r="A732" s="73" t="s">
        <v>2001</v>
      </c>
      <c r="B732" s="73" t="s">
        <v>2000</v>
      </c>
      <c r="C732" s="73" t="s">
        <v>285</v>
      </c>
      <c r="D732" s="73" t="s">
        <v>286</v>
      </c>
      <c r="E732" s="74">
        <v>20</v>
      </c>
      <c r="F732" s="73" t="s">
        <v>287</v>
      </c>
      <c r="G732" s="74">
        <v>150</v>
      </c>
      <c r="H732" s="73" t="s">
        <v>698</v>
      </c>
      <c r="I732" s="74">
        <v>24</v>
      </c>
      <c r="J732" s="75">
        <v>590.39</v>
      </c>
      <c r="K732" s="75">
        <f t="shared" si="11"/>
        <v>14169.36</v>
      </c>
      <c r="L732" s="76" t="s">
        <v>298</v>
      </c>
      <c r="M732" s="73" t="s">
        <v>290</v>
      </c>
      <c r="N732" s="76" t="s">
        <v>299</v>
      </c>
      <c r="O732" s="77" t="s">
        <v>299</v>
      </c>
      <c r="P732" s="78">
        <v>45444</v>
      </c>
      <c r="Q732" s="74" t="s">
        <v>292</v>
      </c>
      <c r="R732" s="74" t="s">
        <v>293</v>
      </c>
      <c r="S732" s="74"/>
      <c r="T732" s="74"/>
      <c r="U732" s="74"/>
    </row>
    <row r="733" spans="1:21" x14ac:dyDescent="0.25">
      <c r="A733" s="73" t="s">
        <v>2002</v>
      </c>
      <c r="B733" s="73" t="s">
        <v>2003</v>
      </c>
      <c r="C733" s="73" t="s">
        <v>285</v>
      </c>
      <c r="D733" s="73" t="s">
        <v>397</v>
      </c>
      <c r="E733" s="74">
        <v>1</v>
      </c>
      <c r="F733" s="73" t="s">
        <v>398</v>
      </c>
      <c r="G733" s="74">
        <v>1</v>
      </c>
      <c r="H733" s="73" t="s">
        <v>2004</v>
      </c>
      <c r="I733" s="74">
        <v>20</v>
      </c>
      <c r="J733" s="75">
        <v>3.48</v>
      </c>
      <c r="K733" s="75">
        <f t="shared" si="11"/>
        <v>69.599999999999994</v>
      </c>
      <c r="L733" s="76" t="s">
        <v>298</v>
      </c>
      <c r="M733" s="73" t="s">
        <v>290</v>
      </c>
      <c r="N733" s="76" t="s">
        <v>299</v>
      </c>
      <c r="O733" s="77" t="s">
        <v>299</v>
      </c>
      <c r="P733" s="78">
        <v>45444</v>
      </c>
      <c r="Q733" s="74" t="s">
        <v>292</v>
      </c>
      <c r="R733" s="74" t="s">
        <v>293</v>
      </c>
      <c r="S733" s="74"/>
      <c r="T733" s="74"/>
      <c r="U733" s="74"/>
    </row>
    <row r="734" spans="1:21" x14ac:dyDescent="0.25">
      <c r="A734" s="73" t="s">
        <v>2005</v>
      </c>
      <c r="B734" s="73" t="s">
        <v>2006</v>
      </c>
      <c r="C734" s="73" t="s">
        <v>285</v>
      </c>
      <c r="D734" s="73" t="s">
        <v>296</v>
      </c>
      <c r="E734" s="74">
        <v>30</v>
      </c>
      <c r="F734" s="73" t="s">
        <v>297</v>
      </c>
      <c r="G734" s="74">
        <v>500</v>
      </c>
      <c r="H734" s="73" t="s">
        <v>288</v>
      </c>
      <c r="I734" s="74">
        <v>18</v>
      </c>
      <c r="J734" s="75">
        <v>376.39</v>
      </c>
      <c r="K734" s="75">
        <f t="shared" si="11"/>
        <v>6775.0199999999995</v>
      </c>
      <c r="L734" s="76" t="s">
        <v>298</v>
      </c>
      <c r="M734" s="73" t="s">
        <v>290</v>
      </c>
      <c r="N734" s="76" t="s">
        <v>299</v>
      </c>
      <c r="O734" s="77" t="s">
        <v>299</v>
      </c>
      <c r="P734" s="78">
        <v>45444</v>
      </c>
      <c r="Q734" s="74" t="s">
        <v>292</v>
      </c>
      <c r="R734" s="74" t="s">
        <v>293</v>
      </c>
      <c r="S734" s="74"/>
      <c r="T734" s="74"/>
      <c r="U734" s="74"/>
    </row>
    <row r="735" spans="1:21" x14ac:dyDescent="0.25">
      <c r="A735" s="73" t="s">
        <v>2007</v>
      </c>
      <c r="B735" s="73" t="s">
        <v>2008</v>
      </c>
      <c r="C735" s="73" t="s">
        <v>285</v>
      </c>
      <c r="D735" s="73" t="s">
        <v>1458</v>
      </c>
      <c r="E735" s="74">
        <v>15</v>
      </c>
      <c r="F735" s="73" t="s">
        <v>1459</v>
      </c>
      <c r="G735" s="74">
        <v>400</v>
      </c>
      <c r="H735" s="73" t="s">
        <v>288</v>
      </c>
      <c r="I735" s="74">
        <v>2</v>
      </c>
      <c r="J735" s="75">
        <v>629.97</v>
      </c>
      <c r="K735" s="75">
        <f t="shared" si="11"/>
        <v>1259.94</v>
      </c>
      <c r="L735" s="76" t="s">
        <v>298</v>
      </c>
      <c r="M735" s="73" t="s">
        <v>290</v>
      </c>
      <c r="N735" s="76" t="s">
        <v>299</v>
      </c>
      <c r="O735" s="77" t="s">
        <v>299</v>
      </c>
      <c r="P735" s="78">
        <v>45444</v>
      </c>
      <c r="Q735" s="74" t="s">
        <v>292</v>
      </c>
      <c r="R735" s="74" t="s">
        <v>293</v>
      </c>
      <c r="S735" s="74"/>
      <c r="T735" s="74"/>
      <c r="U735" s="74"/>
    </row>
    <row r="736" spans="1:21" x14ac:dyDescent="0.25">
      <c r="A736" s="73" t="s">
        <v>2009</v>
      </c>
      <c r="B736" s="73" t="s">
        <v>2010</v>
      </c>
      <c r="C736" s="73" t="s">
        <v>285</v>
      </c>
      <c r="D736" s="73" t="s">
        <v>1458</v>
      </c>
      <c r="E736" s="74">
        <v>15</v>
      </c>
      <c r="F736" s="73" t="s">
        <v>1459</v>
      </c>
      <c r="G736" s="74">
        <v>200</v>
      </c>
      <c r="H736" s="73" t="s">
        <v>288</v>
      </c>
      <c r="I736" s="74">
        <v>17</v>
      </c>
      <c r="J736" s="75">
        <v>354.12</v>
      </c>
      <c r="K736" s="75">
        <f t="shared" si="11"/>
        <v>6020.04</v>
      </c>
      <c r="L736" s="76" t="s">
        <v>298</v>
      </c>
      <c r="M736" s="73" t="s">
        <v>290</v>
      </c>
      <c r="N736" s="76" t="s">
        <v>299</v>
      </c>
      <c r="O736" s="77" t="s">
        <v>299</v>
      </c>
      <c r="P736" s="78">
        <v>45444</v>
      </c>
      <c r="Q736" s="74" t="s">
        <v>292</v>
      </c>
      <c r="R736" s="74" t="s">
        <v>293</v>
      </c>
      <c r="S736" s="74"/>
      <c r="T736" s="74"/>
      <c r="U736" s="74"/>
    </row>
    <row r="737" spans="1:21" x14ac:dyDescent="0.25">
      <c r="A737" s="73" t="s">
        <v>2011</v>
      </c>
      <c r="B737" s="73" t="s">
        <v>2010</v>
      </c>
      <c r="C737" s="73" t="s">
        <v>285</v>
      </c>
      <c r="D737" s="73" t="s">
        <v>1458</v>
      </c>
      <c r="E737" s="74">
        <v>30</v>
      </c>
      <c r="F737" s="73" t="s">
        <v>1459</v>
      </c>
      <c r="G737" s="74">
        <v>100</v>
      </c>
      <c r="H737" s="73" t="s">
        <v>288</v>
      </c>
      <c r="I737" s="74">
        <v>4</v>
      </c>
      <c r="J737" s="75">
        <v>379.45</v>
      </c>
      <c r="K737" s="75">
        <f t="shared" si="11"/>
        <v>1517.8</v>
      </c>
      <c r="L737" s="76" t="s">
        <v>298</v>
      </c>
      <c r="M737" s="73" t="s">
        <v>290</v>
      </c>
      <c r="N737" s="76" t="s">
        <v>299</v>
      </c>
      <c r="O737" s="77" t="s">
        <v>299</v>
      </c>
      <c r="P737" s="78">
        <v>45444</v>
      </c>
      <c r="Q737" s="74" t="s">
        <v>292</v>
      </c>
      <c r="R737" s="74" t="s">
        <v>293</v>
      </c>
      <c r="S737" s="74"/>
      <c r="T737" s="74"/>
      <c r="U737" s="74"/>
    </row>
    <row r="738" spans="1:21" x14ac:dyDescent="0.25">
      <c r="A738" s="73" t="s">
        <v>2012</v>
      </c>
      <c r="B738" s="73" t="s">
        <v>2013</v>
      </c>
      <c r="C738" s="73" t="s">
        <v>285</v>
      </c>
      <c r="D738" s="73" t="s">
        <v>830</v>
      </c>
      <c r="E738" s="74">
        <v>100</v>
      </c>
      <c r="F738" s="73" t="s">
        <v>318</v>
      </c>
      <c r="G738" s="74">
        <v>1</v>
      </c>
      <c r="H738" s="73" t="s">
        <v>319</v>
      </c>
      <c r="I738" s="74">
        <v>4</v>
      </c>
      <c r="J738" s="75">
        <v>1038.3</v>
      </c>
      <c r="K738" s="75">
        <f t="shared" si="11"/>
        <v>4153.2</v>
      </c>
      <c r="L738" s="76" t="s">
        <v>298</v>
      </c>
      <c r="M738" s="73" t="s">
        <v>290</v>
      </c>
      <c r="N738" s="76" t="s">
        <v>299</v>
      </c>
      <c r="O738" s="77" t="s">
        <v>299</v>
      </c>
      <c r="P738" s="78">
        <v>45444</v>
      </c>
      <c r="Q738" s="74" t="s">
        <v>292</v>
      </c>
      <c r="R738" s="74" t="s">
        <v>293</v>
      </c>
      <c r="S738" s="74"/>
      <c r="T738" s="74"/>
      <c r="U738" s="74"/>
    </row>
    <row r="739" spans="1:21" x14ac:dyDescent="0.25">
      <c r="A739" s="73" t="s">
        <v>2014</v>
      </c>
      <c r="B739" s="73" t="s">
        <v>2015</v>
      </c>
      <c r="C739" s="73" t="s">
        <v>285</v>
      </c>
      <c r="D739" s="73" t="s">
        <v>286</v>
      </c>
      <c r="E739" s="74">
        <v>30</v>
      </c>
      <c r="F739" s="73" t="s">
        <v>302</v>
      </c>
      <c r="G739" s="74">
        <v>300</v>
      </c>
      <c r="H739" s="73" t="s">
        <v>288</v>
      </c>
      <c r="I739" s="74">
        <v>1</v>
      </c>
      <c r="J739" s="75">
        <v>444.73</v>
      </c>
      <c r="K739" s="75">
        <f t="shared" si="11"/>
        <v>444.73</v>
      </c>
      <c r="L739" s="76" t="s">
        <v>298</v>
      </c>
      <c r="M739" s="73" t="s">
        <v>290</v>
      </c>
      <c r="N739" s="76" t="s">
        <v>299</v>
      </c>
      <c r="O739" s="77" t="s">
        <v>299</v>
      </c>
      <c r="P739" s="78">
        <v>45444</v>
      </c>
      <c r="Q739" s="74" t="s">
        <v>292</v>
      </c>
      <c r="R739" s="74" t="s">
        <v>293</v>
      </c>
      <c r="S739" s="74"/>
      <c r="T739" s="74"/>
      <c r="U739" s="74"/>
    </row>
    <row r="740" spans="1:21" x14ac:dyDescent="0.25">
      <c r="A740" s="73" t="s">
        <v>2016</v>
      </c>
      <c r="B740" s="73" t="s">
        <v>2015</v>
      </c>
      <c r="C740" s="73" t="s">
        <v>285</v>
      </c>
      <c r="D740" s="73" t="s">
        <v>286</v>
      </c>
      <c r="E740" s="74">
        <v>30</v>
      </c>
      <c r="F740" s="73" t="s">
        <v>302</v>
      </c>
      <c r="G740" s="74">
        <v>150</v>
      </c>
      <c r="H740" s="73" t="s">
        <v>288</v>
      </c>
      <c r="I740" s="74">
        <v>45</v>
      </c>
      <c r="J740" s="75">
        <v>305.22000000000003</v>
      </c>
      <c r="K740" s="75">
        <f t="shared" si="11"/>
        <v>13734.900000000001</v>
      </c>
      <c r="L740" s="76" t="s">
        <v>298</v>
      </c>
      <c r="M740" s="73" t="s">
        <v>290</v>
      </c>
      <c r="N740" s="76" t="s">
        <v>299</v>
      </c>
      <c r="O740" s="77" t="s">
        <v>299</v>
      </c>
      <c r="P740" s="78">
        <v>45444</v>
      </c>
      <c r="Q740" s="74" t="s">
        <v>292</v>
      </c>
      <c r="R740" s="74" t="s">
        <v>293</v>
      </c>
      <c r="S740" s="74"/>
      <c r="T740" s="74"/>
      <c r="U740" s="74"/>
    </row>
    <row r="741" spans="1:21" x14ac:dyDescent="0.25">
      <c r="A741" s="73" t="s">
        <v>2017</v>
      </c>
      <c r="B741" s="73" t="s">
        <v>2018</v>
      </c>
      <c r="C741" s="73" t="s">
        <v>285</v>
      </c>
      <c r="D741" s="73" t="s">
        <v>392</v>
      </c>
      <c r="E741" s="74">
        <v>120</v>
      </c>
      <c r="F741" s="73" t="s">
        <v>1176</v>
      </c>
      <c r="G741" s="74">
        <v>50</v>
      </c>
      <c r="H741" s="73" t="s">
        <v>630</v>
      </c>
      <c r="I741" s="74">
        <v>5</v>
      </c>
      <c r="J741" s="75">
        <v>381.07</v>
      </c>
      <c r="K741" s="75">
        <f t="shared" si="11"/>
        <v>1905.35</v>
      </c>
      <c r="L741" s="76" t="s">
        <v>298</v>
      </c>
      <c r="M741" s="73" t="s">
        <v>290</v>
      </c>
      <c r="N741" s="76" t="s">
        <v>299</v>
      </c>
      <c r="O741" s="77" t="s">
        <v>299</v>
      </c>
      <c r="P741" s="78">
        <v>45444</v>
      </c>
      <c r="Q741" s="74" t="s">
        <v>292</v>
      </c>
      <c r="R741" s="74" t="s">
        <v>293</v>
      </c>
      <c r="S741" s="74"/>
      <c r="T741" s="74"/>
      <c r="U741" s="74"/>
    </row>
    <row r="742" spans="1:21" x14ac:dyDescent="0.25">
      <c r="A742" s="73" t="s">
        <v>2019</v>
      </c>
      <c r="B742" s="73" t="s">
        <v>2020</v>
      </c>
      <c r="C742" s="73" t="s">
        <v>285</v>
      </c>
      <c r="D742" s="73" t="s">
        <v>317</v>
      </c>
      <c r="E742" s="74">
        <v>100</v>
      </c>
      <c r="F742" s="73" t="s">
        <v>318</v>
      </c>
      <c r="G742" s="74">
        <v>0</v>
      </c>
      <c r="H742" s="73" t="s">
        <v>2021</v>
      </c>
      <c r="I742" s="74">
        <v>65</v>
      </c>
      <c r="J742" s="75">
        <v>172.41</v>
      </c>
      <c r="K742" s="75">
        <f t="shared" si="11"/>
        <v>11206.65</v>
      </c>
      <c r="L742" s="76" t="s">
        <v>298</v>
      </c>
      <c r="M742" s="73" t="s">
        <v>290</v>
      </c>
      <c r="N742" s="76" t="s">
        <v>299</v>
      </c>
      <c r="O742" s="77" t="s">
        <v>299</v>
      </c>
      <c r="P742" s="78">
        <v>45444</v>
      </c>
      <c r="Q742" s="74" t="s">
        <v>292</v>
      </c>
      <c r="R742" s="74" t="s">
        <v>293</v>
      </c>
      <c r="S742" s="74"/>
      <c r="T742" s="74"/>
      <c r="U742" s="74"/>
    </row>
    <row r="743" spans="1:21" x14ac:dyDescent="0.25">
      <c r="A743" s="73" t="s">
        <v>2022</v>
      </c>
      <c r="B743" s="73" t="s">
        <v>2023</v>
      </c>
      <c r="C743" s="73" t="s">
        <v>285</v>
      </c>
      <c r="D743" s="73" t="s">
        <v>286</v>
      </c>
      <c r="E743" s="74">
        <v>30</v>
      </c>
      <c r="F743" s="73" t="s">
        <v>287</v>
      </c>
      <c r="G743" s="74">
        <v>25</v>
      </c>
      <c r="H743" s="73" t="s">
        <v>288</v>
      </c>
      <c r="I743" s="74">
        <v>107</v>
      </c>
      <c r="J743" s="75">
        <v>133.87</v>
      </c>
      <c r="K743" s="75">
        <f t="shared" si="11"/>
        <v>14324.09</v>
      </c>
      <c r="L743" s="76" t="s">
        <v>298</v>
      </c>
      <c r="M743" s="73" t="s">
        <v>290</v>
      </c>
      <c r="N743" s="76" t="s">
        <v>299</v>
      </c>
      <c r="O743" s="77" t="s">
        <v>299</v>
      </c>
      <c r="P743" s="78">
        <v>45444</v>
      </c>
      <c r="Q743" s="74" t="s">
        <v>292</v>
      </c>
      <c r="R743" s="74" t="s">
        <v>293</v>
      </c>
      <c r="S743" s="74"/>
      <c r="T743" s="74"/>
      <c r="U743" s="74"/>
    </row>
    <row r="744" spans="1:21" x14ac:dyDescent="0.25">
      <c r="A744" s="73" t="s">
        <v>2024</v>
      </c>
      <c r="B744" s="73" t="s">
        <v>2025</v>
      </c>
      <c r="C744" s="73" t="s">
        <v>285</v>
      </c>
      <c r="D744" s="73" t="s">
        <v>286</v>
      </c>
      <c r="E744" s="74">
        <v>60</v>
      </c>
      <c r="F744" s="73" t="s">
        <v>287</v>
      </c>
      <c r="G744" s="74">
        <v>100</v>
      </c>
      <c r="H744" s="73" t="s">
        <v>288</v>
      </c>
      <c r="I744" s="74">
        <v>19</v>
      </c>
      <c r="J744" s="75">
        <v>189.56</v>
      </c>
      <c r="K744" s="75">
        <f t="shared" si="11"/>
        <v>3601.64</v>
      </c>
      <c r="L744" s="76" t="s">
        <v>298</v>
      </c>
      <c r="M744" s="73" t="s">
        <v>290</v>
      </c>
      <c r="N744" s="76" t="s">
        <v>299</v>
      </c>
      <c r="O744" s="77" t="s">
        <v>299</v>
      </c>
      <c r="P744" s="78">
        <v>45444</v>
      </c>
      <c r="Q744" s="74" t="s">
        <v>292</v>
      </c>
      <c r="R744" s="74" t="s">
        <v>293</v>
      </c>
      <c r="S744" s="74"/>
      <c r="T744" s="74"/>
      <c r="U744" s="74"/>
    </row>
    <row r="745" spans="1:21" x14ac:dyDescent="0.25">
      <c r="A745" s="73" t="s">
        <v>2026</v>
      </c>
      <c r="B745" s="73" t="s">
        <v>2027</v>
      </c>
      <c r="C745" s="73" t="s">
        <v>285</v>
      </c>
      <c r="D745" s="73" t="s">
        <v>286</v>
      </c>
      <c r="E745" s="74">
        <v>30</v>
      </c>
      <c r="F745" s="73" t="s">
        <v>302</v>
      </c>
      <c r="G745" s="74">
        <v>25</v>
      </c>
      <c r="H745" s="73" t="s">
        <v>288</v>
      </c>
      <c r="I745" s="74">
        <v>28</v>
      </c>
      <c r="J745" s="75">
        <v>337.33</v>
      </c>
      <c r="K745" s="75">
        <f t="shared" si="11"/>
        <v>9445.24</v>
      </c>
      <c r="L745" s="76" t="s">
        <v>298</v>
      </c>
      <c r="M745" s="73" t="s">
        <v>290</v>
      </c>
      <c r="N745" s="76" t="s">
        <v>299</v>
      </c>
      <c r="O745" s="77" t="s">
        <v>299</v>
      </c>
      <c r="P745" s="78">
        <v>45444</v>
      </c>
      <c r="Q745" s="74" t="s">
        <v>292</v>
      </c>
      <c r="R745" s="74" t="s">
        <v>293</v>
      </c>
      <c r="S745" s="74"/>
      <c r="T745" s="74"/>
      <c r="U745" s="74"/>
    </row>
    <row r="746" spans="1:21" x14ac:dyDescent="0.25">
      <c r="A746" s="73" t="s">
        <v>2028</v>
      </c>
      <c r="B746" s="73" t="s">
        <v>2029</v>
      </c>
      <c r="C746" s="73" t="s">
        <v>285</v>
      </c>
      <c r="D746" s="73" t="s">
        <v>286</v>
      </c>
      <c r="E746" s="74">
        <v>30</v>
      </c>
      <c r="F746" s="73" t="s">
        <v>302</v>
      </c>
      <c r="G746" s="74">
        <v>50</v>
      </c>
      <c r="H746" s="73" t="s">
        <v>288</v>
      </c>
      <c r="I746" s="74">
        <v>4</v>
      </c>
      <c r="J746" s="75">
        <v>1093.1600000000001</v>
      </c>
      <c r="K746" s="75">
        <f t="shared" si="11"/>
        <v>4372.6400000000003</v>
      </c>
      <c r="L746" s="76" t="s">
        <v>298</v>
      </c>
      <c r="M746" s="73" t="s">
        <v>290</v>
      </c>
      <c r="N746" s="76" t="s">
        <v>299</v>
      </c>
      <c r="O746" s="77" t="s">
        <v>299</v>
      </c>
      <c r="P746" s="78">
        <v>45444</v>
      </c>
      <c r="Q746" s="74" t="s">
        <v>292</v>
      </c>
      <c r="R746" s="74" t="s">
        <v>293</v>
      </c>
      <c r="S746" s="74"/>
      <c r="T746" s="74"/>
      <c r="U746" s="74"/>
    </row>
    <row r="747" spans="1:21" x14ac:dyDescent="0.25">
      <c r="A747" s="73" t="s">
        <v>2030</v>
      </c>
      <c r="B747" s="73" t="s">
        <v>2031</v>
      </c>
      <c r="C747" s="73" t="s">
        <v>285</v>
      </c>
      <c r="D747" s="73" t="s">
        <v>286</v>
      </c>
      <c r="E747" s="74">
        <v>28</v>
      </c>
      <c r="F747" s="73" t="s">
        <v>302</v>
      </c>
      <c r="G747" s="74">
        <v>60</v>
      </c>
      <c r="H747" s="73" t="s">
        <v>288</v>
      </c>
      <c r="I747" s="74">
        <v>18</v>
      </c>
      <c r="J747" s="75">
        <v>953.34</v>
      </c>
      <c r="K747" s="75">
        <f t="shared" si="11"/>
        <v>17160.12</v>
      </c>
      <c r="L747" s="76" t="s">
        <v>298</v>
      </c>
      <c r="M747" s="73" t="s">
        <v>290</v>
      </c>
      <c r="N747" s="76" t="s">
        <v>299</v>
      </c>
      <c r="O747" s="77" t="s">
        <v>299</v>
      </c>
      <c r="P747" s="78">
        <v>45444</v>
      </c>
      <c r="Q747" s="74" t="s">
        <v>292</v>
      </c>
      <c r="R747" s="74" t="s">
        <v>293</v>
      </c>
      <c r="S747" s="74"/>
      <c r="T747" s="74"/>
      <c r="U747" s="74"/>
    </row>
    <row r="748" spans="1:21" x14ac:dyDescent="0.25">
      <c r="A748" s="73" t="s">
        <v>2032</v>
      </c>
      <c r="B748" s="73" t="s">
        <v>2033</v>
      </c>
      <c r="C748" s="73" t="s">
        <v>285</v>
      </c>
      <c r="D748" s="73" t="s">
        <v>286</v>
      </c>
      <c r="E748" s="74">
        <v>16</v>
      </c>
      <c r="F748" s="73" t="s">
        <v>302</v>
      </c>
      <c r="G748" s="74">
        <v>5</v>
      </c>
      <c r="H748" s="73" t="s">
        <v>288</v>
      </c>
      <c r="I748" s="74">
        <v>18</v>
      </c>
      <c r="J748" s="75">
        <v>571</v>
      </c>
      <c r="K748" s="75">
        <f t="shared" si="11"/>
        <v>10278</v>
      </c>
      <c r="L748" s="76" t="s">
        <v>298</v>
      </c>
      <c r="M748" s="73" t="s">
        <v>290</v>
      </c>
      <c r="N748" s="76" t="s">
        <v>299</v>
      </c>
      <c r="O748" s="77" t="s">
        <v>299</v>
      </c>
      <c r="P748" s="78">
        <v>45444</v>
      </c>
      <c r="Q748" s="74" t="s">
        <v>292</v>
      </c>
      <c r="R748" s="74" t="s">
        <v>293</v>
      </c>
      <c r="S748" s="74"/>
      <c r="T748" s="74"/>
      <c r="U748" s="74"/>
    </row>
    <row r="749" spans="1:21" x14ac:dyDescent="0.25">
      <c r="A749" s="73" t="s">
        <v>2034</v>
      </c>
      <c r="B749" s="73" t="s">
        <v>2035</v>
      </c>
      <c r="C749" s="73" t="s">
        <v>285</v>
      </c>
      <c r="D749" s="73" t="s">
        <v>286</v>
      </c>
      <c r="E749" s="74">
        <v>16</v>
      </c>
      <c r="F749" s="73" t="s">
        <v>302</v>
      </c>
      <c r="G749" s="74">
        <v>2</v>
      </c>
      <c r="H749" s="73" t="s">
        <v>409</v>
      </c>
      <c r="I749" s="74">
        <v>22</v>
      </c>
      <c r="J749" s="75">
        <v>40.520000000000003</v>
      </c>
      <c r="K749" s="75">
        <f t="shared" si="11"/>
        <v>891.44</v>
      </c>
      <c r="L749" s="76" t="s">
        <v>298</v>
      </c>
      <c r="M749" s="73" t="s">
        <v>290</v>
      </c>
      <c r="N749" s="76" t="s">
        <v>299</v>
      </c>
      <c r="O749" s="77" t="s">
        <v>299</v>
      </c>
      <c r="P749" s="78">
        <v>45444</v>
      </c>
      <c r="Q749" s="74" t="s">
        <v>292</v>
      </c>
      <c r="R749" s="74" t="s">
        <v>293</v>
      </c>
      <c r="S749" s="74"/>
      <c r="T749" s="74"/>
      <c r="U749" s="74"/>
    </row>
    <row r="750" spans="1:21" x14ac:dyDescent="0.25">
      <c r="A750" s="73" t="s">
        <v>2036</v>
      </c>
      <c r="B750" s="73" t="s">
        <v>2037</v>
      </c>
      <c r="C750" s="73" t="s">
        <v>285</v>
      </c>
      <c r="D750" s="73" t="s">
        <v>286</v>
      </c>
      <c r="E750" s="74">
        <v>30</v>
      </c>
      <c r="F750" s="73" t="s">
        <v>302</v>
      </c>
      <c r="G750" s="74">
        <v>200</v>
      </c>
      <c r="H750" s="73" t="s">
        <v>288</v>
      </c>
      <c r="I750" s="74">
        <v>14</v>
      </c>
      <c r="J750" s="75">
        <v>240.64</v>
      </c>
      <c r="K750" s="75">
        <f t="shared" si="11"/>
        <v>3368.96</v>
      </c>
      <c r="L750" s="76" t="s">
        <v>298</v>
      </c>
      <c r="M750" s="73" t="s">
        <v>290</v>
      </c>
      <c r="N750" s="76" t="s">
        <v>299</v>
      </c>
      <c r="O750" s="77" t="s">
        <v>299</v>
      </c>
      <c r="P750" s="78">
        <v>45444</v>
      </c>
      <c r="Q750" s="74" t="s">
        <v>292</v>
      </c>
      <c r="R750" s="74" t="s">
        <v>293</v>
      </c>
      <c r="S750" s="74"/>
      <c r="T750" s="74"/>
      <c r="U750" s="74"/>
    </row>
    <row r="751" spans="1:21" x14ac:dyDescent="0.25">
      <c r="A751" s="73" t="s">
        <v>2038</v>
      </c>
      <c r="B751" s="73" t="s">
        <v>2039</v>
      </c>
      <c r="C751" s="73" t="s">
        <v>285</v>
      </c>
      <c r="D751" s="73" t="s">
        <v>286</v>
      </c>
      <c r="E751" s="74">
        <v>20</v>
      </c>
      <c r="F751" s="73" t="s">
        <v>302</v>
      </c>
      <c r="G751" s="74">
        <v>2</v>
      </c>
      <c r="H751" s="73" t="s">
        <v>288</v>
      </c>
      <c r="I751" s="74">
        <v>48</v>
      </c>
      <c r="J751" s="75">
        <v>612.71</v>
      </c>
      <c r="K751" s="75">
        <f t="shared" si="11"/>
        <v>29410.080000000002</v>
      </c>
      <c r="L751" s="76" t="s">
        <v>298</v>
      </c>
      <c r="M751" s="73" t="s">
        <v>290</v>
      </c>
      <c r="N751" s="76" t="s">
        <v>299</v>
      </c>
      <c r="O751" s="77" t="s">
        <v>299</v>
      </c>
      <c r="P751" s="78">
        <v>45444</v>
      </c>
      <c r="Q751" s="74" t="s">
        <v>292</v>
      </c>
      <c r="R751" s="74" t="s">
        <v>293</v>
      </c>
      <c r="S751" s="74"/>
      <c r="T751" s="74"/>
      <c r="U751" s="74"/>
    </row>
    <row r="752" spans="1:21" x14ac:dyDescent="0.25">
      <c r="A752" s="73" t="s">
        <v>2040</v>
      </c>
      <c r="B752" s="73" t="s">
        <v>2041</v>
      </c>
      <c r="C752" s="73" t="s">
        <v>285</v>
      </c>
      <c r="D752" s="73" t="s">
        <v>509</v>
      </c>
      <c r="E752" s="74">
        <v>60</v>
      </c>
      <c r="F752" s="73" t="s">
        <v>385</v>
      </c>
      <c r="G752" s="74">
        <v>1</v>
      </c>
      <c r="H752" s="73" t="s">
        <v>510</v>
      </c>
      <c r="I752" s="74">
        <v>6</v>
      </c>
      <c r="J752" s="75">
        <v>959.63</v>
      </c>
      <c r="K752" s="75">
        <f t="shared" si="11"/>
        <v>5757.78</v>
      </c>
      <c r="L752" s="76" t="s">
        <v>298</v>
      </c>
      <c r="M752" s="73" t="s">
        <v>290</v>
      </c>
      <c r="N752" s="76" t="s">
        <v>299</v>
      </c>
      <c r="O752" s="77" t="s">
        <v>299</v>
      </c>
      <c r="P752" s="78">
        <v>45444</v>
      </c>
      <c r="Q752" s="74" t="s">
        <v>292</v>
      </c>
      <c r="R752" s="74" t="s">
        <v>293</v>
      </c>
      <c r="S752" s="74"/>
      <c r="T752" s="74"/>
      <c r="U752" s="74"/>
    </row>
    <row r="753" spans="1:21" x14ac:dyDescent="0.25">
      <c r="A753" s="73" t="s">
        <v>2042</v>
      </c>
      <c r="B753" s="73" t="s">
        <v>2043</v>
      </c>
      <c r="C753" s="73" t="s">
        <v>285</v>
      </c>
      <c r="D753" s="73" t="s">
        <v>286</v>
      </c>
      <c r="E753" s="74">
        <v>20</v>
      </c>
      <c r="F753" s="73" t="s">
        <v>287</v>
      </c>
      <c r="G753" s="74">
        <v>1</v>
      </c>
      <c r="H753" s="73" t="s">
        <v>288</v>
      </c>
      <c r="I753" s="74">
        <v>19</v>
      </c>
      <c r="J753" s="75">
        <v>954.51</v>
      </c>
      <c r="K753" s="75">
        <f t="shared" si="11"/>
        <v>18135.689999999999</v>
      </c>
      <c r="L753" s="76" t="s">
        <v>298</v>
      </c>
      <c r="M753" s="73" t="s">
        <v>290</v>
      </c>
      <c r="N753" s="76" t="s">
        <v>299</v>
      </c>
      <c r="O753" s="77" t="s">
        <v>299</v>
      </c>
      <c r="P753" s="78">
        <v>45444</v>
      </c>
      <c r="Q753" s="74" t="s">
        <v>292</v>
      </c>
      <c r="R753" s="74" t="s">
        <v>293</v>
      </c>
      <c r="S753" s="74"/>
      <c r="T753" s="74"/>
      <c r="U753" s="74"/>
    </row>
    <row r="754" spans="1:21" x14ac:dyDescent="0.25">
      <c r="A754" s="73" t="s">
        <v>2044</v>
      </c>
      <c r="B754" s="73" t="s">
        <v>2043</v>
      </c>
      <c r="C754" s="73" t="s">
        <v>285</v>
      </c>
      <c r="D754" s="73" t="s">
        <v>1466</v>
      </c>
      <c r="E754" s="74">
        <v>1200</v>
      </c>
      <c r="F754" s="73" t="s">
        <v>587</v>
      </c>
      <c r="G754" s="74">
        <v>1</v>
      </c>
      <c r="H754" s="73" t="s">
        <v>510</v>
      </c>
      <c r="I754" s="74">
        <v>26</v>
      </c>
      <c r="J754" s="75">
        <v>2466.04</v>
      </c>
      <c r="K754" s="75">
        <f t="shared" si="11"/>
        <v>64117.04</v>
      </c>
      <c r="L754" s="76" t="s">
        <v>298</v>
      </c>
      <c r="M754" s="73" t="s">
        <v>290</v>
      </c>
      <c r="N754" s="76" t="s">
        <v>299</v>
      </c>
      <c r="O754" s="77" t="s">
        <v>299</v>
      </c>
      <c r="P754" s="78">
        <v>45444</v>
      </c>
      <c r="Q754" s="74" t="s">
        <v>292</v>
      </c>
      <c r="R754" s="74" t="s">
        <v>293</v>
      </c>
      <c r="S754" s="74"/>
      <c r="T754" s="74"/>
      <c r="U754" s="74"/>
    </row>
    <row r="755" spans="1:21" x14ac:dyDescent="0.25">
      <c r="A755" s="73" t="s">
        <v>2045</v>
      </c>
      <c r="B755" s="73" t="s">
        <v>2046</v>
      </c>
      <c r="C755" s="73" t="s">
        <v>285</v>
      </c>
      <c r="D755" s="73" t="s">
        <v>364</v>
      </c>
      <c r="E755" s="74">
        <v>30</v>
      </c>
      <c r="F755" s="73" t="s">
        <v>365</v>
      </c>
      <c r="G755" s="74">
        <v>10</v>
      </c>
      <c r="H755" s="73" t="s">
        <v>288</v>
      </c>
      <c r="I755" s="74">
        <v>24</v>
      </c>
      <c r="J755" s="75">
        <v>631.36</v>
      </c>
      <c r="K755" s="75">
        <f t="shared" si="11"/>
        <v>15152.64</v>
      </c>
      <c r="L755" s="76" t="s">
        <v>298</v>
      </c>
      <c r="M755" s="73" t="s">
        <v>290</v>
      </c>
      <c r="N755" s="76" t="s">
        <v>299</v>
      </c>
      <c r="O755" s="77" t="s">
        <v>299</v>
      </c>
      <c r="P755" s="78">
        <v>45444</v>
      </c>
      <c r="Q755" s="74" t="s">
        <v>292</v>
      </c>
      <c r="R755" s="74" t="s">
        <v>293</v>
      </c>
      <c r="S755" s="74"/>
      <c r="T755" s="74"/>
      <c r="U755" s="74"/>
    </row>
    <row r="756" spans="1:21" x14ac:dyDescent="0.25">
      <c r="A756" s="73" t="s">
        <v>2047</v>
      </c>
      <c r="B756" s="73" t="s">
        <v>2046</v>
      </c>
      <c r="C756" s="73" t="s">
        <v>285</v>
      </c>
      <c r="D756" s="73" t="s">
        <v>364</v>
      </c>
      <c r="E756" s="74">
        <v>28</v>
      </c>
      <c r="F756" s="73" t="s">
        <v>365</v>
      </c>
      <c r="G756" s="74">
        <v>20</v>
      </c>
      <c r="H756" s="73" t="s">
        <v>288</v>
      </c>
      <c r="I756" s="74">
        <v>15</v>
      </c>
      <c r="J756" s="75">
        <v>640.51</v>
      </c>
      <c r="K756" s="75">
        <f t="shared" si="11"/>
        <v>9607.65</v>
      </c>
      <c r="L756" s="76" t="s">
        <v>298</v>
      </c>
      <c r="M756" s="73" t="s">
        <v>290</v>
      </c>
      <c r="N756" s="76" t="s">
        <v>299</v>
      </c>
      <c r="O756" s="77" t="s">
        <v>299</v>
      </c>
      <c r="P756" s="78">
        <v>45444</v>
      </c>
      <c r="Q756" s="74" t="s">
        <v>292</v>
      </c>
      <c r="R756" s="74" t="s">
        <v>293</v>
      </c>
      <c r="S756" s="74"/>
      <c r="T756" s="74"/>
      <c r="U756" s="74"/>
    </row>
    <row r="757" spans="1:21" x14ac:dyDescent="0.25">
      <c r="A757" s="73" t="s">
        <v>2048</v>
      </c>
      <c r="B757" s="73" t="s">
        <v>2046</v>
      </c>
      <c r="C757" s="73" t="s">
        <v>285</v>
      </c>
      <c r="D757" s="73" t="s">
        <v>364</v>
      </c>
      <c r="E757" s="74">
        <v>28</v>
      </c>
      <c r="F757" s="73" t="s">
        <v>365</v>
      </c>
      <c r="G757" s="74">
        <v>15</v>
      </c>
      <c r="H757" s="73" t="s">
        <v>288</v>
      </c>
      <c r="I757" s="74">
        <v>3</v>
      </c>
      <c r="J757" s="75">
        <v>660.15</v>
      </c>
      <c r="K757" s="75">
        <f t="shared" si="11"/>
        <v>1980.4499999999998</v>
      </c>
      <c r="L757" s="76" t="s">
        <v>298</v>
      </c>
      <c r="M757" s="73" t="s">
        <v>290</v>
      </c>
      <c r="N757" s="76" t="s">
        <v>299</v>
      </c>
      <c r="O757" s="77" t="s">
        <v>299</v>
      </c>
      <c r="P757" s="78">
        <v>45444</v>
      </c>
      <c r="Q757" s="74" t="s">
        <v>292</v>
      </c>
      <c r="R757" s="74" t="s">
        <v>293</v>
      </c>
      <c r="S757" s="74"/>
      <c r="T757" s="74"/>
      <c r="U757" s="74"/>
    </row>
    <row r="758" spans="1:21" x14ac:dyDescent="0.25">
      <c r="A758" s="73" t="s">
        <v>2049</v>
      </c>
      <c r="B758" s="73" t="s">
        <v>2050</v>
      </c>
      <c r="C758" s="73" t="s">
        <v>285</v>
      </c>
      <c r="D758" s="73" t="s">
        <v>638</v>
      </c>
      <c r="E758" s="74">
        <v>30</v>
      </c>
      <c r="F758" s="73" t="s">
        <v>639</v>
      </c>
      <c r="G758" s="74">
        <v>18</v>
      </c>
      <c r="H758" s="73" t="s">
        <v>288</v>
      </c>
      <c r="I758" s="74">
        <v>11</v>
      </c>
      <c r="J758" s="75">
        <v>3515.16</v>
      </c>
      <c r="K758" s="75">
        <f t="shared" si="11"/>
        <v>38666.759999999995</v>
      </c>
      <c r="L758" s="76" t="s">
        <v>298</v>
      </c>
      <c r="M758" s="73" t="s">
        <v>290</v>
      </c>
      <c r="N758" s="76" t="s">
        <v>299</v>
      </c>
      <c r="O758" s="77" t="s">
        <v>299</v>
      </c>
      <c r="P758" s="78">
        <v>45444</v>
      </c>
      <c r="Q758" s="74" t="s">
        <v>292</v>
      </c>
      <c r="R758" s="74" t="s">
        <v>293</v>
      </c>
      <c r="S758" s="74"/>
      <c r="T758" s="74"/>
      <c r="U758" s="74"/>
    </row>
    <row r="759" spans="1:21" x14ac:dyDescent="0.25">
      <c r="A759" s="73" t="s">
        <v>2051</v>
      </c>
      <c r="B759" s="73" t="s">
        <v>2052</v>
      </c>
      <c r="C759" s="73" t="s">
        <v>285</v>
      </c>
      <c r="D759" s="73" t="s">
        <v>844</v>
      </c>
      <c r="E759" s="74">
        <v>20</v>
      </c>
      <c r="F759" s="73" t="s">
        <v>385</v>
      </c>
      <c r="G759" s="74">
        <v>7</v>
      </c>
      <c r="H759" s="73" t="s">
        <v>409</v>
      </c>
      <c r="I759" s="74">
        <v>4</v>
      </c>
      <c r="J759" s="75">
        <v>1165.06</v>
      </c>
      <c r="K759" s="75">
        <f t="shared" si="11"/>
        <v>4660.24</v>
      </c>
      <c r="L759" s="76" t="s">
        <v>298</v>
      </c>
      <c r="M759" s="73" t="s">
        <v>290</v>
      </c>
      <c r="N759" s="76" t="s">
        <v>299</v>
      </c>
      <c r="O759" s="77" t="s">
        <v>299</v>
      </c>
      <c r="P759" s="78">
        <v>45444</v>
      </c>
      <c r="Q759" s="74" t="s">
        <v>292</v>
      </c>
      <c r="R759" s="74" t="s">
        <v>293</v>
      </c>
      <c r="S759" s="74"/>
      <c r="T759" s="74"/>
      <c r="U759" s="74"/>
    </row>
    <row r="760" spans="1:21" x14ac:dyDescent="0.25">
      <c r="A760" s="73" t="s">
        <v>2053</v>
      </c>
      <c r="B760" s="73" t="s">
        <v>2054</v>
      </c>
      <c r="C760" s="73" t="s">
        <v>285</v>
      </c>
      <c r="D760" s="73" t="s">
        <v>286</v>
      </c>
      <c r="E760" s="74">
        <v>30</v>
      </c>
      <c r="F760" s="73" t="s">
        <v>302</v>
      </c>
      <c r="G760" s="74">
        <v>10</v>
      </c>
      <c r="H760" s="73" t="s">
        <v>288</v>
      </c>
      <c r="I760" s="74">
        <v>9</v>
      </c>
      <c r="J760" s="75">
        <v>1303.0999999999999</v>
      </c>
      <c r="K760" s="75">
        <f t="shared" si="11"/>
        <v>11727.9</v>
      </c>
      <c r="L760" s="76" t="s">
        <v>298</v>
      </c>
      <c r="M760" s="73" t="s">
        <v>290</v>
      </c>
      <c r="N760" s="76" t="s">
        <v>299</v>
      </c>
      <c r="O760" s="77" t="s">
        <v>299</v>
      </c>
      <c r="P760" s="78">
        <v>45444</v>
      </c>
      <c r="Q760" s="74" t="s">
        <v>292</v>
      </c>
      <c r="R760" s="74" t="s">
        <v>293</v>
      </c>
      <c r="S760" s="74"/>
      <c r="T760" s="74"/>
      <c r="U760" s="74"/>
    </row>
    <row r="761" spans="1:21" x14ac:dyDescent="0.25">
      <c r="A761" s="73" t="s">
        <v>2055</v>
      </c>
      <c r="B761" s="73" t="s">
        <v>2056</v>
      </c>
      <c r="C761" s="73" t="s">
        <v>285</v>
      </c>
      <c r="D761" s="73" t="s">
        <v>286</v>
      </c>
      <c r="E761" s="74">
        <v>30</v>
      </c>
      <c r="F761" s="73" t="s">
        <v>302</v>
      </c>
      <c r="G761" s="74">
        <v>20</v>
      </c>
      <c r="H761" s="73" t="s">
        <v>814</v>
      </c>
      <c r="I761" s="74">
        <v>52</v>
      </c>
      <c r="J761" s="75">
        <v>1295.55</v>
      </c>
      <c r="K761" s="75">
        <f t="shared" si="11"/>
        <v>67368.599999999991</v>
      </c>
      <c r="L761" s="76" t="s">
        <v>298</v>
      </c>
      <c r="M761" s="73" t="s">
        <v>290</v>
      </c>
      <c r="N761" s="76" t="s">
        <v>299</v>
      </c>
      <c r="O761" s="77" t="s">
        <v>299</v>
      </c>
      <c r="P761" s="78">
        <v>45444</v>
      </c>
      <c r="Q761" s="74" t="s">
        <v>292</v>
      </c>
      <c r="R761" s="74" t="s">
        <v>293</v>
      </c>
      <c r="S761" s="74"/>
      <c r="T761" s="74"/>
      <c r="U761" s="74"/>
    </row>
    <row r="762" spans="1:21" x14ac:dyDescent="0.25">
      <c r="A762" s="73" t="s">
        <v>2057</v>
      </c>
      <c r="B762" s="73" t="s">
        <v>2058</v>
      </c>
      <c r="C762" s="73" t="s">
        <v>285</v>
      </c>
      <c r="D762" s="73" t="s">
        <v>286</v>
      </c>
      <c r="E762" s="74">
        <v>30</v>
      </c>
      <c r="F762" s="73" t="s">
        <v>302</v>
      </c>
      <c r="G762" s="74">
        <v>10</v>
      </c>
      <c r="H762" s="73" t="s">
        <v>288</v>
      </c>
      <c r="I762" s="74">
        <v>4</v>
      </c>
      <c r="J762" s="75">
        <v>282.41000000000003</v>
      </c>
      <c r="K762" s="75">
        <f t="shared" si="11"/>
        <v>1129.6400000000001</v>
      </c>
      <c r="L762" s="76" t="s">
        <v>298</v>
      </c>
      <c r="M762" s="73" t="s">
        <v>290</v>
      </c>
      <c r="N762" s="76" t="s">
        <v>299</v>
      </c>
      <c r="O762" s="77" t="s">
        <v>299</v>
      </c>
      <c r="P762" s="78">
        <v>45444</v>
      </c>
      <c r="Q762" s="74" t="s">
        <v>292</v>
      </c>
      <c r="R762" s="74" t="s">
        <v>293</v>
      </c>
      <c r="S762" s="74"/>
      <c r="T762" s="74"/>
      <c r="U762" s="74"/>
    </row>
    <row r="763" spans="1:21" x14ac:dyDescent="0.25">
      <c r="A763" s="73" t="s">
        <v>2059</v>
      </c>
      <c r="B763" s="73" t="s">
        <v>2060</v>
      </c>
      <c r="C763" s="73" t="s">
        <v>285</v>
      </c>
      <c r="D763" s="73" t="s">
        <v>286</v>
      </c>
      <c r="E763" s="74">
        <v>15</v>
      </c>
      <c r="F763" s="73" t="s">
        <v>302</v>
      </c>
      <c r="G763" s="74">
        <v>20</v>
      </c>
      <c r="H763" s="73" t="s">
        <v>288</v>
      </c>
      <c r="I763" s="74">
        <v>339</v>
      </c>
      <c r="J763" s="75">
        <v>56.55</v>
      </c>
      <c r="K763" s="75">
        <f t="shared" si="11"/>
        <v>19170.45</v>
      </c>
      <c r="L763" s="76" t="s">
        <v>298</v>
      </c>
      <c r="M763" s="73" t="s">
        <v>290</v>
      </c>
      <c r="N763" s="76" t="s">
        <v>299</v>
      </c>
      <c r="O763" s="77" t="s">
        <v>299</v>
      </c>
      <c r="P763" s="78">
        <v>45444</v>
      </c>
      <c r="Q763" s="74" t="s">
        <v>292</v>
      </c>
      <c r="R763" s="74" t="s">
        <v>293</v>
      </c>
      <c r="S763" s="74"/>
      <c r="T763" s="74"/>
      <c r="U763" s="74"/>
    </row>
    <row r="764" spans="1:21" x14ac:dyDescent="0.25">
      <c r="A764" s="73" t="s">
        <v>2061</v>
      </c>
      <c r="B764" s="73" t="s">
        <v>2062</v>
      </c>
      <c r="C764" s="73" t="s">
        <v>285</v>
      </c>
      <c r="D764" s="73" t="s">
        <v>286</v>
      </c>
      <c r="E764" s="74">
        <v>30</v>
      </c>
      <c r="F764" s="73" t="s">
        <v>287</v>
      </c>
      <c r="G764" s="74">
        <v>10</v>
      </c>
      <c r="H764" s="73" t="s">
        <v>288</v>
      </c>
      <c r="I764" s="74">
        <v>111</v>
      </c>
      <c r="J764" s="75">
        <v>90.23</v>
      </c>
      <c r="K764" s="75">
        <f t="shared" si="11"/>
        <v>10015.530000000001</v>
      </c>
      <c r="L764" s="76" t="s">
        <v>298</v>
      </c>
      <c r="M764" s="73" t="s">
        <v>290</v>
      </c>
      <c r="N764" s="76" t="s">
        <v>299</v>
      </c>
      <c r="O764" s="77" t="s">
        <v>299</v>
      </c>
      <c r="P764" s="78">
        <v>45444</v>
      </c>
      <c r="Q764" s="74" t="s">
        <v>292</v>
      </c>
      <c r="R764" s="74" t="s">
        <v>293</v>
      </c>
      <c r="S764" s="74"/>
      <c r="T764" s="74"/>
      <c r="U764" s="74"/>
    </row>
    <row r="765" spans="1:21" x14ac:dyDescent="0.25">
      <c r="A765" s="73" t="s">
        <v>2063</v>
      </c>
      <c r="B765" s="73" t="s">
        <v>2064</v>
      </c>
      <c r="C765" s="73" t="s">
        <v>285</v>
      </c>
      <c r="D765" s="73" t="s">
        <v>364</v>
      </c>
      <c r="E765" s="74">
        <v>60</v>
      </c>
      <c r="F765" s="73" t="s">
        <v>365</v>
      </c>
      <c r="G765" s="74">
        <v>100</v>
      </c>
      <c r="H765" s="73" t="s">
        <v>288</v>
      </c>
      <c r="I765" s="74">
        <v>6</v>
      </c>
      <c r="J765" s="75">
        <v>2948.71</v>
      </c>
      <c r="K765" s="75">
        <f t="shared" si="11"/>
        <v>17692.260000000002</v>
      </c>
      <c r="L765" s="76" t="s">
        <v>298</v>
      </c>
      <c r="M765" s="73" t="s">
        <v>290</v>
      </c>
      <c r="N765" s="76" t="s">
        <v>299</v>
      </c>
      <c r="O765" s="77" t="s">
        <v>299</v>
      </c>
      <c r="P765" s="78">
        <v>45444</v>
      </c>
      <c r="Q765" s="74" t="s">
        <v>292</v>
      </c>
      <c r="R765" s="74" t="s">
        <v>293</v>
      </c>
      <c r="S765" s="74"/>
      <c r="T765" s="74"/>
      <c r="U765" s="74"/>
    </row>
    <row r="766" spans="1:21" x14ac:dyDescent="0.25">
      <c r="A766" s="73" t="s">
        <v>2065</v>
      </c>
      <c r="B766" s="73" t="s">
        <v>2064</v>
      </c>
      <c r="C766" s="73" t="s">
        <v>285</v>
      </c>
      <c r="D766" s="73" t="s">
        <v>364</v>
      </c>
      <c r="E766" s="74">
        <v>30</v>
      </c>
      <c r="F766" s="73" t="s">
        <v>365</v>
      </c>
      <c r="G766" s="74">
        <v>50</v>
      </c>
      <c r="H766" s="73" t="s">
        <v>288</v>
      </c>
      <c r="I766" s="74">
        <v>24</v>
      </c>
      <c r="J766" s="75">
        <v>1453.57</v>
      </c>
      <c r="K766" s="75">
        <f t="shared" si="11"/>
        <v>34885.68</v>
      </c>
      <c r="L766" s="76" t="s">
        <v>298</v>
      </c>
      <c r="M766" s="73" t="s">
        <v>290</v>
      </c>
      <c r="N766" s="76" t="s">
        <v>299</v>
      </c>
      <c r="O766" s="77" t="s">
        <v>299</v>
      </c>
      <c r="P766" s="78">
        <v>45444</v>
      </c>
      <c r="Q766" s="74" t="s">
        <v>292</v>
      </c>
      <c r="R766" s="74" t="s">
        <v>293</v>
      </c>
      <c r="S766" s="74"/>
      <c r="T766" s="74"/>
      <c r="U766" s="74"/>
    </row>
    <row r="767" spans="1:21" x14ac:dyDescent="0.25">
      <c r="A767" s="73" t="s">
        <v>2066</v>
      </c>
      <c r="B767" s="73" t="s">
        <v>2067</v>
      </c>
      <c r="C767" s="73" t="s">
        <v>285</v>
      </c>
      <c r="D767" s="73" t="s">
        <v>2068</v>
      </c>
      <c r="E767" s="74">
        <v>200</v>
      </c>
      <c r="F767" s="73" t="s">
        <v>553</v>
      </c>
      <c r="G767" s="74">
        <v>100</v>
      </c>
      <c r="H767" s="73" t="s">
        <v>630</v>
      </c>
      <c r="I767" s="74">
        <v>21</v>
      </c>
      <c r="J767" s="75">
        <v>455.23</v>
      </c>
      <c r="K767" s="75">
        <f t="shared" si="11"/>
        <v>9559.83</v>
      </c>
      <c r="L767" s="76" t="s">
        <v>298</v>
      </c>
      <c r="M767" s="73" t="s">
        <v>290</v>
      </c>
      <c r="N767" s="76" t="s">
        <v>299</v>
      </c>
      <c r="O767" s="77" t="s">
        <v>299</v>
      </c>
      <c r="P767" s="78">
        <v>45444</v>
      </c>
      <c r="Q767" s="74" t="s">
        <v>292</v>
      </c>
      <c r="R767" s="74" t="s">
        <v>293</v>
      </c>
      <c r="S767" s="74"/>
      <c r="T767" s="74"/>
      <c r="U767" s="74"/>
    </row>
    <row r="768" spans="1:21" x14ac:dyDescent="0.25">
      <c r="A768" s="73" t="s">
        <v>2069</v>
      </c>
      <c r="B768" s="73" t="s">
        <v>2070</v>
      </c>
      <c r="C768" s="73" t="s">
        <v>285</v>
      </c>
      <c r="D768" s="73" t="s">
        <v>548</v>
      </c>
      <c r="E768" s="74">
        <v>60</v>
      </c>
      <c r="F768" s="73" t="s">
        <v>553</v>
      </c>
      <c r="G768" s="74">
        <v>50</v>
      </c>
      <c r="H768" s="73" t="s">
        <v>2071</v>
      </c>
      <c r="I768" s="74">
        <v>19</v>
      </c>
      <c r="J768" s="75">
        <v>81.34</v>
      </c>
      <c r="K768" s="75">
        <f t="shared" si="11"/>
        <v>1545.46</v>
      </c>
      <c r="L768" s="76" t="s">
        <v>298</v>
      </c>
      <c r="M768" s="73" t="s">
        <v>290</v>
      </c>
      <c r="N768" s="76" t="s">
        <v>299</v>
      </c>
      <c r="O768" s="77" t="s">
        <v>299</v>
      </c>
      <c r="P768" s="78">
        <v>45444</v>
      </c>
      <c r="Q768" s="74" t="s">
        <v>292</v>
      </c>
      <c r="R768" s="74" t="s">
        <v>293</v>
      </c>
      <c r="S768" s="74"/>
      <c r="T768" s="74"/>
      <c r="U768" s="74"/>
    </row>
    <row r="769" spans="1:21" x14ac:dyDescent="0.25">
      <c r="A769" s="73" t="s">
        <v>2072</v>
      </c>
      <c r="B769" s="73" t="s">
        <v>2073</v>
      </c>
      <c r="C769" s="73" t="s">
        <v>285</v>
      </c>
      <c r="D769" s="73" t="s">
        <v>548</v>
      </c>
      <c r="E769" s="74">
        <v>120</v>
      </c>
      <c r="F769" s="73" t="s">
        <v>553</v>
      </c>
      <c r="G769" s="74">
        <v>25</v>
      </c>
      <c r="H769" s="73" t="s">
        <v>2074</v>
      </c>
      <c r="I769" s="74">
        <v>18</v>
      </c>
      <c r="J769" s="75">
        <v>802.53</v>
      </c>
      <c r="K769" s="75">
        <f t="shared" si="11"/>
        <v>14445.539999999999</v>
      </c>
      <c r="L769" s="76" t="s">
        <v>298</v>
      </c>
      <c r="M769" s="73" t="s">
        <v>290</v>
      </c>
      <c r="N769" s="76" t="s">
        <v>299</v>
      </c>
      <c r="O769" s="77" t="s">
        <v>299</v>
      </c>
      <c r="P769" s="78">
        <v>45444</v>
      </c>
      <c r="Q769" s="74" t="s">
        <v>292</v>
      </c>
      <c r="R769" s="74" t="s">
        <v>293</v>
      </c>
      <c r="S769" s="74"/>
      <c r="T769" s="74"/>
      <c r="U769" s="74"/>
    </row>
    <row r="770" spans="1:21" x14ac:dyDescent="0.25">
      <c r="A770" s="73" t="s">
        <v>2075</v>
      </c>
      <c r="B770" s="73" t="s">
        <v>2076</v>
      </c>
      <c r="C770" s="73" t="s">
        <v>285</v>
      </c>
      <c r="D770" s="73" t="s">
        <v>286</v>
      </c>
      <c r="E770" s="74">
        <v>28</v>
      </c>
      <c r="F770" s="73" t="s">
        <v>302</v>
      </c>
      <c r="G770" s="74">
        <v>5</v>
      </c>
      <c r="H770" s="73" t="s">
        <v>903</v>
      </c>
      <c r="I770" s="74">
        <v>1</v>
      </c>
      <c r="J770" s="75">
        <v>1453.51</v>
      </c>
      <c r="K770" s="75">
        <f t="shared" si="11"/>
        <v>1453.51</v>
      </c>
      <c r="L770" s="76" t="s">
        <v>298</v>
      </c>
      <c r="M770" s="73" t="s">
        <v>290</v>
      </c>
      <c r="N770" s="76" t="s">
        <v>299</v>
      </c>
      <c r="O770" s="77" t="s">
        <v>299</v>
      </c>
      <c r="P770" s="78">
        <v>45444</v>
      </c>
      <c r="Q770" s="74" t="s">
        <v>292</v>
      </c>
      <c r="R770" s="74" t="s">
        <v>293</v>
      </c>
      <c r="S770" s="74"/>
      <c r="T770" s="74"/>
      <c r="U770" s="74"/>
    </row>
    <row r="771" spans="1:21" x14ac:dyDescent="0.25">
      <c r="A771" s="73" t="s">
        <v>2077</v>
      </c>
      <c r="B771" s="73" t="s">
        <v>2078</v>
      </c>
      <c r="C771" s="73" t="s">
        <v>285</v>
      </c>
      <c r="D771" s="73" t="s">
        <v>286</v>
      </c>
      <c r="E771" s="74">
        <v>20</v>
      </c>
      <c r="F771" s="73" t="s">
        <v>302</v>
      </c>
      <c r="G771" s="74">
        <v>5</v>
      </c>
      <c r="H771" s="73" t="s">
        <v>288</v>
      </c>
      <c r="I771" s="74">
        <v>10</v>
      </c>
      <c r="J771" s="75">
        <v>507.35</v>
      </c>
      <c r="K771" s="75">
        <f t="shared" si="11"/>
        <v>5073.5</v>
      </c>
      <c r="L771" s="76" t="s">
        <v>298</v>
      </c>
      <c r="M771" s="73" t="s">
        <v>290</v>
      </c>
      <c r="N771" s="76" t="s">
        <v>299</v>
      </c>
      <c r="O771" s="77" t="s">
        <v>299</v>
      </c>
      <c r="P771" s="78">
        <v>45444</v>
      </c>
      <c r="Q771" s="74" t="s">
        <v>292</v>
      </c>
      <c r="R771" s="74" t="s">
        <v>293</v>
      </c>
      <c r="S771" s="74"/>
      <c r="T771" s="74"/>
      <c r="U771" s="74"/>
    </row>
    <row r="772" spans="1:21" x14ac:dyDescent="0.25">
      <c r="A772" s="73" t="s">
        <v>2079</v>
      </c>
      <c r="B772" s="73" t="s">
        <v>2080</v>
      </c>
      <c r="C772" s="73" t="s">
        <v>285</v>
      </c>
      <c r="D772" s="73" t="s">
        <v>286</v>
      </c>
      <c r="E772" s="74">
        <v>20</v>
      </c>
      <c r="F772" s="73" t="s">
        <v>302</v>
      </c>
      <c r="G772" s="74">
        <v>187</v>
      </c>
      <c r="H772" s="73" t="s">
        <v>288</v>
      </c>
      <c r="I772" s="74">
        <v>327</v>
      </c>
      <c r="J772" s="75">
        <v>11.78</v>
      </c>
      <c r="K772" s="75">
        <f t="shared" ref="K772:K835" si="12">I772*J772</f>
        <v>3852.06</v>
      </c>
      <c r="L772" s="76" t="s">
        <v>298</v>
      </c>
      <c r="M772" s="73" t="s">
        <v>290</v>
      </c>
      <c r="N772" s="76" t="s">
        <v>299</v>
      </c>
      <c r="O772" s="77" t="s">
        <v>299</v>
      </c>
      <c r="P772" s="78">
        <v>45444</v>
      </c>
      <c r="Q772" s="74" t="s">
        <v>292</v>
      </c>
      <c r="R772" s="74" t="s">
        <v>293</v>
      </c>
      <c r="S772" s="74"/>
      <c r="T772" s="74"/>
      <c r="U772" s="74"/>
    </row>
    <row r="773" spans="1:21" x14ac:dyDescent="0.25">
      <c r="A773" s="73" t="s">
        <v>2081</v>
      </c>
      <c r="B773" s="73" t="s">
        <v>2082</v>
      </c>
      <c r="C773" s="73" t="s">
        <v>285</v>
      </c>
      <c r="D773" s="73" t="s">
        <v>286</v>
      </c>
      <c r="E773" s="74">
        <v>20</v>
      </c>
      <c r="F773" s="73" t="s">
        <v>287</v>
      </c>
      <c r="G773" s="74">
        <v>10</v>
      </c>
      <c r="H773" s="73" t="s">
        <v>288</v>
      </c>
      <c r="I773" s="74">
        <v>4</v>
      </c>
      <c r="J773" s="75">
        <v>285</v>
      </c>
      <c r="K773" s="75">
        <f t="shared" si="12"/>
        <v>1140</v>
      </c>
      <c r="L773" s="76" t="s">
        <v>298</v>
      </c>
      <c r="M773" s="73" t="s">
        <v>290</v>
      </c>
      <c r="N773" s="76" t="s">
        <v>299</v>
      </c>
      <c r="O773" s="77" t="s">
        <v>299</v>
      </c>
      <c r="P773" s="78">
        <v>45444</v>
      </c>
      <c r="Q773" s="74" t="s">
        <v>292</v>
      </c>
      <c r="R773" s="74" t="s">
        <v>293</v>
      </c>
      <c r="S773" s="74"/>
      <c r="T773" s="74"/>
      <c r="U773" s="74"/>
    </row>
    <row r="774" spans="1:21" x14ac:dyDescent="0.25">
      <c r="A774" s="73" t="s">
        <v>2083</v>
      </c>
      <c r="B774" s="73" t="s">
        <v>2082</v>
      </c>
      <c r="C774" s="73" t="s">
        <v>285</v>
      </c>
      <c r="D774" s="73" t="s">
        <v>286</v>
      </c>
      <c r="E774" s="74">
        <v>30</v>
      </c>
      <c r="F774" s="73" t="s">
        <v>287</v>
      </c>
      <c r="G774" s="74">
        <v>5</v>
      </c>
      <c r="H774" s="73" t="s">
        <v>288</v>
      </c>
      <c r="I774" s="74">
        <v>1</v>
      </c>
      <c r="J774" s="75">
        <v>222</v>
      </c>
      <c r="K774" s="75">
        <f t="shared" si="12"/>
        <v>222</v>
      </c>
      <c r="L774" s="76" t="s">
        <v>298</v>
      </c>
      <c r="M774" s="73" t="s">
        <v>290</v>
      </c>
      <c r="N774" s="76" t="s">
        <v>299</v>
      </c>
      <c r="O774" s="77" t="s">
        <v>299</v>
      </c>
      <c r="P774" s="78">
        <v>45444</v>
      </c>
      <c r="Q774" s="74" t="s">
        <v>292</v>
      </c>
      <c r="R774" s="74" t="s">
        <v>293</v>
      </c>
      <c r="S774" s="74"/>
      <c r="T774" s="74"/>
      <c r="U774" s="74"/>
    </row>
    <row r="775" spans="1:21" x14ac:dyDescent="0.25">
      <c r="A775" s="73" t="s">
        <v>2084</v>
      </c>
      <c r="B775" s="73" t="s">
        <v>2085</v>
      </c>
      <c r="C775" s="73" t="s">
        <v>285</v>
      </c>
      <c r="D775" s="73" t="s">
        <v>286</v>
      </c>
      <c r="E775" s="74">
        <v>14</v>
      </c>
      <c r="F775" s="73" t="s">
        <v>302</v>
      </c>
      <c r="G775" s="74">
        <v>50</v>
      </c>
      <c r="H775" s="73" t="s">
        <v>288</v>
      </c>
      <c r="I775" s="74">
        <v>431</v>
      </c>
      <c r="J775" s="75">
        <v>46</v>
      </c>
      <c r="K775" s="75">
        <f t="shared" si="12"/>
        <v>19826</v>
      </c>
      <c r="L775" s="76" t="s">
        <v>298</v>
      </c>
      <c r="M775" s="73" t="s">
        <v>290</v>
      </c>
      <c r="N775" s="76" t="s">
        <v>299</v>
      </c>
      <c r="O775" s="77" t="s">
        <v>299</v>
      </c>
      <c r="P775" s="78">
        <v>45444</v>
      </c>
      <c r="Q775" s="74" t="s">
        <v>292</v>
      </c>
      <c r="R775" s="74" t="s">
        <v>293</v>
      </c>
      <c r="S775" s="74"/>
      <c r="T775" s="74"/>
      <c r="U775" s="74"/>
    </row>
    <row r="776" spans="1:21" x14ac:dyDescent="0.25">
      <c r="A776" s="73" t="s">
        <v>2086</v>
      </c>
      <c r="B776" s="73" t="s">
        <v>2087</v>
      </c>
      <c r="C776" s="73" t="s">
        <v>285</v>
      </c>
      <c r="D776" s="73" t="s">
        <v>364</v>
      </c>
      <c r="E776" s="74">
        <v>4</v>
      </c>
      <c r="F776" s="73" t="s">
        <v>365</v>
      </c>
      <c r="G776" s="74">
        <v>50</v>
      </c>
      <c r="H776" s="73" t="s">
        <v>288</v>
      </c>
      <c r="I776" s="74">
        <v>48</v>
      </c>
      <c r="J776" s="75">
        <v>23.6</v>
      </c>
      <c r="K776" s="75">
        <f t="shared" si="12"/>
        <v>1132.8000000000002</v>
      </c>
      <c r="L776" s="76" t="s">
        <v>298</v>
      </c>
      <c r="M776" s="73" t="s">
        <v>290</v>
      </c>
      <c r="N776" s="76" t="s">
        <v>299</v>
      </c>
      <c r="O776" s="77" t="s">
        <v>299</v>
      </c>
      <c r="P776" s="78">
        <v>45444</v>
      </c>
      <c r="Q776" s="74" t="s">
        <v>292</v>
      </c>
      <c r="R776" s="74" t="s">
        <v>293</v>
      </c>
      <c r="S776" s="74"/>
      <c r="T776" s="74"/>
      <c r="U776" s="74"/>
    </row>
    <row r="777" spans="1:21" x14ac:dyDescent="0.25">
      <c r="A777" s="73" t="s">
        <v>2088</v>
      </c>
      <c r="B777" s="73" t="s">
        <v>2089</v>
      </c>
      <c r="C777" s="73" t="s">
        <v>285</v>
      </c>
      <c r="D777" s="73" t="s">
        <v>286</v>
      </c>
      <c r="E777" s="74">
        <v>4</v>
      </c>
      <c r="F777" s="73" t="s">
        <v>302</v>
      </c>
      <c r="G777" s="74">
        <v>50</v>
      </c>
      <c r="H777" s="73" t="s">
        <v>288</v>
      </c>
      <c r="I777" s="74">
        <v>2</v>
      </c>
      <c r="J777" s="75">
        <v>54.98</v>
      </c>
      <c r="K777" s="75">
        <f t="shared" si="12"/>
        <v>109.96</v>
      </c>
      <c r="L777" s="76" t="s">
        <v>298</v>
      </c>
      <c r="M777" s="73" t="s">
        <v>290</v>
      </c>
      <c r="N777" s="76" t="s">
        <v>299</v>
      </c>
      <c r="O777" s="77" t="s">
        <v>299</v>
      </c>
      <c r="P777" s="78">
        <v>45444</v>
      </c>
      <c r="Q777" s="74" t="s">
        <v>292</v>
      </c>
      <c r="R777" s="74" t="s">
        <v>293</v>
      </c>
      <c r="S777" s="74"/>
      <c r="T777" s="74"/>
      <c r="U777" s="74"/>
    </row>
    <row r="778" spans="1:21" x14ac:dyDescent="0.25">
      <c r="A778" s="73" t="s">
        <v>2090</v>
      </c>
      <c r="B778" s="73" t="s">
        <v>2091</v>
      </c>
      <c r="C778" s="73" t="s">
        <v>285</v>
      </c>
      <c r="D778" s="73" t="s">
        <v>286</v>
      </c>
      <c r="E778" s="74">
        <v>20</v>
      </c>
      <c r="F778" s="73" t="s">
        <v>302</v>
      </c>
      <c r="G778" s="74">
        <v>10</v>
      </c>
      <c r="H778" s="73" t="s">
        <v>288</v>
      </c>
      <c r="I778" s="74">
        <v>10</v>
      </c>
      <c r="J778" s="75">
        <v>41.66</v>
      </c>
      <c r="K778" s="75">
        <f t="shared" si="12"/>
        <v>416.59999999999997</v>
      </c>
      <c r="L778" s="76" t="s">
        <v>298</v>
      </c>
      <c r="M778" s="73" t="s">
        <v>290</v>
      </c>
      <c r="N778" s="76" t="s">
        <v>299</v>
      </c>
      <c r="O778" s="77" t="s">
        <v>299</v>
      </c>
      <c r="P778" s="78">
        <v>45444</v>
      </c>
      <c r="Q778" s="74" t="s">
        <v>292</v>
      </c>
      <c r="R778" s="74" t="s">
        <v>293</v>
      </c>
      <c r="S778" s="74"/>
      <c r="T778" s="74"/>
      <c r="U778" s="74"/>
    </row>
    <row r="779" spans="1:21" x14ac:dyDescent="0.25">
      <c r="A779" s="73" t="s">
        <v>2092</v>
      </c>
      <c r="B779" s="73" t="s">
        <v>2093</v>
      </c>
      <c r="C779" s="73" t="s">
        <v>285</v>
      </c>
      <c r="D779" s="73" t="s">
        <v>286</v>
      </c>
      <c r="E779" s="74">
        <v>56</v>
      </c>
      <c r="F779" s="73" t="s">
        <v>287</v>
      </c>
      <c r="G779" s="74">
        <v>50</v>
      </c>
      <c r="H779" s="73" t="s">
        <v>2094</v>
      </c>
      <c r="I779" s="74">
        <v>150</v>
      </c>
      <c r="J779" s="75">
        <v>1108.52</v>
      </c>
      <c r="K779" s="75">
        <f t="shared" si="12"/>
        <v>166278</v>
      </c>
      <c r="L779" s="76" t="s">
        <v>298</v>
      </c>
      <c r="M779" s="73" t="s">
        <v>290</v>
      </c>
      <c r="N779" s="76" t="s">
        <v>299</v>
      </c>
      <c r="O779" s="77" t="s">
        <v>299</v>
      </c>
      <c r="P779" s="78">
        <v>45444</v>
      </c>
      <c r="Q779" s="74" t="s">
        <v>292</v>
      </c>
      <c r="R779" s="74" t="s">
        <v>293</v>
      </c>
      <c r="S779" s="74"/>
      <c r="T779" s="74"/>
      <c r="U779" s="74"/>
    </row>
    <row r="780" spans="1:21" x14ac:dyDescent="0.25">
      <c r="A780" s="73" t="s">
        <v>2095</v>
      </c>
      <c r="B780" s="73" t="s">
        <v>2093</v>
      </c>
      <c r="C780" s="73" t="s">
        <v>285</v>
      </c>
      <c r="D780" s="73" t="s">
        <v>286</v>
      </c>
      <c r="E780" s="74">
        <v>28</v>
      </c>
      <c r="F780" s="73" t="s">
        <v>302</v>
      </c>
      <c r="G780" s="74">
        <v>50</v>
      </c>
      <c r="H780" s="73" t="s">
        <v>2094</v>
      </c>
      <c r="I780" s="74">
        <v>90</v>
      </c>
      <c r="J780" s="75">
        <v>511.77</v>
      </c>
      <c r="K780" s="75">
        <f t="shared" si="12"/>
        <v>46059.299999999996</v>
      </c>
      <c r="L780" s="76" t="s">
        <v>298</v>
      </c>
      <c r="M780" s="73" t="s">
        <v>290</v>
      </c>
      <c r="N780" s="76" t="s">
        <v>299</v>
      </c>
      <c r="O780" s="77" t="s">
        <v>299</v>
      </c>
      <c r="P780" s="78">
        <v>45444</v>
      </c>
      <c r="Q780" s="74" t="s">
        <v>292</v>
      </c>
      <c r="R780" s="74" t="s">
        <v>293</v>
      </c>
      <c r="S780" s="74"/>
      <c r="T780" s="74"/>
      <c r="U780" s="74"/>
    </row>
    <row r="781" spans="1:21" x14ac:dyDescent="0.25">
      <c r="A781" s="73" t="s">
        <v>2096</v>
      </c>
      <c r="B781" s="73" t="s">
        <v>2097</v>
      </c>
      <c r="C781" s="73" t="s">
        <v>285</v>
      </c>
      <c r="D781" s="73" t="s">
        <v>286</v>
      </c>
      <c r="E781" s="74">
        <v>10</v>
      </c>
      <c r="F781" s="73" t="s">
        <v>302</v>
      </c>
      <c r="G781" s="74">
        <v>5</v>
      </c>
      <c r="H781" s="73" t="s">
        <v>288</v>
      </c>
      <c r="I781" s="74">
        <v>3</v>
      </c>
      <c r="J781" s="75">
        <v>314.76</v>
      </c>
      <c r="K781" s="75">
        <f t="shared" si="12"/>
        <v>944.28</v>
      </c>
      <c r="L781" s="76" t="s">
        <v>298</v>
      </c>
      <c r="M781" s="73" t="s">
        <v>290</v>
      </c>
      <c r="N781" s="76" t="s">
        <v>299</v>
      </c>
      <c r="O781" s="77" t="s">
        <v>299</v>
      </c>
      <c r="P781" s="78">
        <v>45444</v>
      </c>
      <c r="Q781" s="74" t="s">
        <v>292</v>
      </c>
      <c r="R781" s="74" t="s">
        <v>293</v>
      </c>
      <c r="S781" s="74"/>
      <c r="T781" s="74"/>
      <c r="U781" s="74"/>
    </row>
    <row r="782" spans="1:21" x14ac:dyDescent="0.25">
      <c r="A782" s="73" t="s">
        <v>2098</v>
      </c>
      <c r="B782" s="73" t="s">
        <v>2097</v>
      </c>
      <c r="C782" s="73" t="s">
        <v>285</v>
      </c>
      <c r="D782" s="73" t="s">
        <v>286</v>
      </c>
      <c r="E782" s="74">
        <v>10</v>
      </c>
      <c r="F782" s="73" t="s">
        <v>302</v>
      </c>
      <c r="G782" s="74">
        <v>10</v>
      </c>
      <c r="H782" s="73" t="s">
        <v>288</v>
      </c>
      <c r="I782" s="74">
        <v>6</v>
      </c>
      <c r="J782" s="75">
        <v>395.13</v>
      </c>
      <c r="K782" s="75">
        <f t="shared" si="12"/>
        <v>2370.7799999999997</v>
      </c>
      <c r="L782" s="76" t="s">
        <v>298</v>
      </c>
      <c r="M782" s="73" t="s">
        <v>290</v>
      </c>
      <c r="N782" s="76" t="s">
        <v>299</v>
      </c>
      <c r="O782" s="77" t="s">
        <v>299</v>
      </c>
      <c r="P782" s="78">
        <v>45444</v>
      </c>
      <c r="Q782" s="74" t="s">
        <v>292</v>
      </c>
      <c r="R782" s="74" t="s">
        <v>293</v>
      </c>
      <c r="S782" s="74"/>
      <c r="T782" s="74"/>
      <c r="U782" s="74"/>
    </row>
    <row r="783" spans="1:21" x14ac:dyDescent="0.25">
      <c r="A783" s="73" t="s">
        <v>2099</v>
      </c>
      <c r="B783" s="73" t="s">
        <v>2100</v>
      </c>
      <c r="C783" s="73" t="s">
        <v>2101</v>
      </c>
      <c r="D783" s="73" t="s">
        <v>509</v>
      </c>
      <c r="E783" s="74">
        <v>120</v>
      </c>
      <c r="F783" s="73" t="s">
        <v>385</v>
      </c>
      <c r="G783" s="74">
        <v>120</v>
      </c>
      <c r="H783" s="73" t="s">
        <v>318</v>
      </c>
      <c r="I783" s="74">
        <v>10</v>
      </c>
      <c r="J783" s="75">
        <v>180.96</v>
      </c>
      <c r="K783" s="75">
        <f t="shared" si="12"/>
        <v>1809.6000000000001</v>
      </c>
      <c r="L783" s="76" t="s">
        <v>298</v>
      </c>
      <c r="M783" s="73" t="s">
        <v>290</v>
      </c>
      <c r="N783" s="76" t="s">
        <v>299</v>
      </c>
      <c r="O783" s="77" t="s">
        <v>299</v>
      </c>
      <c r="P783" s="78">
        <v>45444</v>
      </c>
      <c r="Q783" s="74" t="s">
        <v>292</v>
      </c>
      <c r="R783" s="74" t="s">
        <v>293</v>
      </c>
      <c r="S783" s="74"/>
      <c r="T783" s="74"/>
      <c r="U783" s="74"/>
    </row>
    <row r="784" spans="1:21" x14ac:dyDescent="0.25">
      <c r="A784" s="73" t="s">
        <v>2102</v>
      </c>
      <c r="B784" s="73" t="s">
        <v>2103</v>
      </c>
      <c r="C784" s="73" t="s">
        <v>285</v>
      </c>
      <c r="D784" s="73" t="s">
        <v>372</v>
      </c>
      <c r="E784" s="74">
        <v>12</v>
      </c>
      <c r="F784" s="73" t="s">
        <v>288</v>
      </c>
      <c r="G784" s="74">
        <v>12</v>
      </c>
      <c r="H784" s="73" t="s">
        <v>288</v>
      </c>
      <c r="I784" s="74">
        <v>39</v>
      </c>
      <c r="J784" s="75">
        <v>2294.14</v>
      </c>
      <c r="K784" s="75">
        <f t="shared" si="12"/>
        <v>89471.459999999992</v>
      </c>
      <c r="L784" s="76" t="s">
        <v>298</v>
      </c>
      <c r="M784" s="73" t="s">
        <v>290</v>
      </c>
      <c r="N784" s="76" t="s">
        <v>299</v>
      </c>
      <c r="O784" s="77" t="s">
        <v>299</v>
      </c>
      <c r="P784" s="78">
        <v>45444</v>
      </c>
      <c r="Q784" s="74" t="s">
        <v>292</v>
      </c>
      <c r="R784" s="74" t="s">
        <v>293</v>
      </c>
      <c r="S784" s="74"/>
      <c r="T784" s="74"/>
      <c r="U784" s="74"/>
    </row>
    <row r="785" spans="1:21" x14ac:dyDescent="0.25">
      <c r="A785" s="73" t="s">
        <v>2104</v>
      </c>
      <c r="B785" s="73" t="s">
        <v>2105</v>
      </c>
      <c r="C785" s="73" t="s">
        <v>285</v>
      </c>
      <c r="D785" s="73" t="s">
        <v>397</v>
      </c>
      <c r="E785" s="74">
        <v>90</v>
      </c>
      <c r="F785" s="73" t="s">
        <v>1623</v>
      </c>
      <c r="G785" s="74">
        <v>1</v>
      </c>
      <c r="H785" s="73" t="s">
        <v>2106</v>
      </c>
      <c r="I785" s="74">
        <v>8</v>
      </c>
      <c r="J785" s="75">
        <v>186.68</v>
      </c>
      <c r="K785" s="75">
        <f t="shared" si="12"/>
        <v>1493.44</v>
      </c>
      <c r="L785" s="76" t="s">
        <v>298</v>
      </c>
      <c r="M785" s="73" t="s">
        <v>290</v>
      </c>
      <c r="N785" s="76" t="s">
        <v>299</v>
      </c>
      <c r="O785" s="77" t="s">
        <v>299</v>
      </c>
      <c r="P785" s="78">
        <v>45444</v>
      </c>
      <c r="Q785" s="74" t="s">
        <v>292</v>
      </c>
      <c r="R785" s="74" t="s">
        <v>293</v>
      </c>
      <c r="S785" s="74"/>
      <c r="T785" s="74"/>
      <c r="U785" s="74"/>
    </row>
    <row r="786" spans="1:21" x14ac:dyDescent="0.25">
      <c r="A786" s="73" t="s">
        <v>2107</v>
      </c>
      <c r="B786" s="73" t="s">
        <v>2108</v>
      </c>
      <c r="C786" s="73" t="s">
        <v>285</v>
      </c>
      <c r="D786" s="73" t="s">
        <v>286</v>
      </c>
      <c r="E786" s="74">
        <v>40</v>
      </c>
      <c r="F786" s="73" t="s">
        <v>302</v>
      </c>
      <c r="G786" s="74">
        <v>1</v>
      </c>
      <c r="H786" s="73" t="s">
        <v>343</v>
      </c>
      <c r="I786" s="74">
        <v>50</v>
      </c>
      <c r="J786" s="75">
        <v>103.76</v>
      </c>
      <c r="K786" s="75">
        <f t="shared" si="12"/>
        <v>5188</v>
      </c>
      <c r="L786" s="76" t="s">
        <v>298</v>
      </c>
      <c r="M786" s="73" t="s">
        <v>290</v>
      </c>
      <c r="N786" s="76" t="s">
        <v>299</v>
      </c>
      <c r="O786" s="77" t="s">
        <v>299</v>
      </c>
      <c r="P786" s="78">
        <v>45444</v>
      </c>
      <c r="Q786" s="74" t="s">
        <v>292</v>
      </c>
      <c r="R786" s="74" t="s">
        <v>293</v>
      </c>
      <c r="S786" s="74"/>
      <c r="T786" s="74"/>
      <c r="U786" s="74"/>
    </row>
    <row r="787" spans="1:21" x14ac:dyDescent="0.25">
      <c r="A787" s="73" t="s">
        <v>2109</v>
      </c>
      <c r="B787" s="73" t="s">
        <v>2110</v>
      </c>
      <c r="C787" s="73" t="s">
        <v>440</v>
      </c>
      <c r="D787" s="73" t="s">
        <v>392</v>
      </c>
      <c r="E787" s="74">
        <v>230</v>
      </c>
      <c r="F787" s="73" t="s">
        <v>385</v>
      </c>
      <c r="G787" s="74">
        <v>1</v>
      </c>
      <c r="H787" s="73" t="s">
        <v>2111</v>
      </c>
      <c r="I787" s="74">
        <v>48</v>
      </c>
      <c r="J787" s="75">
        <v>439.2</v>
      </c>
      <c r="K787" s="75">
        <f t="shared" si="12"/>
        <v>21081.599999999999</v>
      </c>
      <c r="L787" s="76" t="s">
        <v>298</v>
      </c>
      <c r="M787" s="73" t="s">
        <v>290</v>
      </c>
      <c r="N787" s="76" t="s">
        <v>299</v>
      </c>
      <c r="O787" s="77" t="s">
        <v>299</v>
      </c>
      <c r="P787" s="78">
        <v>45444</v>
      </c>
      <c r="Q787" s="74" t="s">
        <v>292</v>
      </c>
      <c r="R787" s="74" t="s">
        <v>293</v>
      </c>
      <c r="S787" s="74"/>
      <c r="T787" s="74"/>
      <c r="U787" s="74"/>
    </row>
    <row r="788" spans="1:21" x14ac:dyDescent="0.25">
      <c r="A788" s="73" t="s">
        <v>2112</v>
      </c>
      <c r="B788" s="73" t="s">
        <v>2113</v>
      </c>
      <c r="C788" s="73" t="s">
        <v>285</v>
      </c>
      <c r="D788" s="73" t="s">
        <v>286</v>
      </c>
      <c r="E788" s="74">
        <v>15</v>
      </c>
      <c r="F788" s="73" t="s">
        <v>302</v>
      </c>
      <c r="G788" s="74">
        <v>800</v>
      </c>
      <c r="H788" s="73" t="s">
        <v>2114</v>
      </c>
      <c r="I788" s="74">
        <v>31</v>
      </c>
      <c r="J788" s="75">
        <v>303.19</v>
      </c>
      <c r="K788" s="75">
        <f t="shared" si="12"/>
        <v>9398.89</v>
      </c>
      <c r="L788" s="76" t="s">
        <v>298</v>
      </c>
      <c r="M788" s="73" t="s">
        <v>290</v>
      </c>
      <c r="N788" s="76" t="s">
        <v>299</v>
      </c>
      <c r="O788" s="77" t="s">
        <v>299</v>
      </c>
      <c r="P788" s="78">
        <v>45444</v>
      </c>
      <c r="Q788" s="74" t="s">
        <v>292</v>
      </c>
      <c r="R788" s="74" t="s">
        <v>293</v>
      </c>
      <c r="S788" s="74"/>
      <c r="T788" s="74"/>
      <c r="U788" s="74"/>
    </row>
    <row r="789" spans="1:21" x14ac:dyDescent="0.25">
      <c r="A789" s="73" t="s">
        <v>2115</v>
      </c>
      <c r="B789" s="73" t="s">
        <v>2116</v>
      </c>
      <c r="C789" s="73" t="s">
        <v>285</v>
      </c>
      <c r="D789" s="73" t="s">
        <v>286</v>
      </c>
      <c r="E789" s="74">
        <v>30</v>
      </c>
      <c r="F789" s="73" t="s">
        <v>302</v>
      </c>
      <c r="G789" s="74">
        <v>400</v>
      </c>
      <c r="H789" s="73" t="s">
        <v>1114</v>
      </c>
      <c r="I789" s="74">
        <v>16</v>
      </c>
      <c r="J789" s="75">
        <v>292.16000000000003</v>
      </c>
      <c r="K789" s="75">
        <f t="shared" si="12"/>
        <v>4674.5600000000004</v>
      </c>
      <c r="L789" s="76" t="s">
        <v>298</v>
      </c>
      <c r="M789" s="73" t="s">
        <v>290</v>
      </c>
      <c r="N789" s="76" t="s">
        <v>299</v>
      </c>
      <c r="O789" s="77" t="s">
        <v>299</v>
      </c>
      <c r="P789" s="78">
        <v>45444</v>
      </c>
      <c r="Q789" s="74" t="s">
        <v>292</v>
      </c>
      <c r="R789" s="74" t="s">
        <v>293</v>
      </c>
      <c r="S789" s="74"/>
      <c r="T789" s="74"/>
      <c r="U789" s="74"/>
    </row>
    <row r="790" spans="1:21" x14ac:dyDescent="0.25">
      <c r="A790" s="73" t="s">
        <v>2117</v>
      </c>
      <c r="B790" s="73" t="s">
        <v>2116</v>
      </c>
      <c r="C790" s="73" t="s">
        <v>285</v>
      </c>
      <c r="D790" s="73" t="s">
        <v>392</v>
      </c>
      <c r="E790" s="74">
        <v>100</v>
      </c>
      <c r="F790" s="73" t="s">
        <v>385</v>
      </c>
      <c r="G790" s="74">
        <v>200</v>
      </c>
      <c r="H790" s="73" t="s">
        <v>2118</v>
      </c>
      <c r="I790" s="74">
        <v>1</v>
      </c>
      <c r="J790" s="75">
        <v>202.6</v>
      </c>
      <c r="K790" s="75">
        <f t="shared" si="12"/>
        <v>202.6</v>
      </c>
      <c r="L790" s="76" t="s">
        <v>298</v>
      </c>
      <c r="M790" s="73" t="s">
        <v>290</v>
      </c>
      <c r="N790" s="76" t="s">
        <v>299</v>
      </c>
      <c r="O790" s="77" t="s">
        <v>299</v>
      </c>
      <c r="P790" s="78">
        <v>45444</v>
      </c>
      <c r="Q790" s="74" t="s">
        <v>292</v>
      </c>
      <c r="R790" s="74" t="s">
        <v>293</v>
      </c>
      <c r="S790" s="74"/>
      <c r="T790" s="74"/>
      <c r="U790" s="74"/>
    </row>
    <row r="791" spans="1:21" x14ac:dyDescent="0.25">
      <c r="A791" s="73" t="s">
        <v>2119</v>
      </c>
      <c r="B791" s="73" t="s">
        <v>2120</v>
      </c>
      <c r="C791" s="73" t="s">
        <v>285</v>
      </c>
      <c r="D791" s="73" t="s">
        <v>357</v>
      </c>
      <c r="E791" s="74">
        <v>60</v>
      </c>
      <c r="F791" s="73" t="s">
        <v>880</v>
      </c>
      <c r="G791" s="74">
        <v>500</v>
      </c>
      <c r="H791" s="73" t="s">
        <v>288</v>
      </c>
      <c r="I791" s="74">
        <v>11</v>
      </c>
      <c r="J791" s="75">
        <v>168.06</v>
      </c>
      <c r="K791" s="75">
        <f t="shared" si="12"/>
        <v>1848.66</v>
      </c>
      <c r="L791" s="76" t="s">
        <v>298</v>
      </c>
      <c r="M791" s="73" t="s">
        <v>290</v>
      </c>
      <c r="N791" s="76" t="s">
        <v>299</v>
      </c>
      <c r="O791" s="77" t="s">
        <v>299</v>
      </c>
      <c r="P791" s="78">
        <v>45444</v>
      </c>
      <c r="Q791" s="74" t="s">
        <v>292</v>
      </c>
      <c r="R791" s="74" t="s">
        <v>293</v>
      </c>
      <c r="S791" s="74"/>
      <c r="T791" s="74"/>
      <c r="U791" s="74"/>
    </row>
    <row r="792" spans="1:21" x14ac:dyDescent="0.25">
      <c r="A792" s="73" t="s">
        <v>2121</v>
      </c>
      <c r="B792" s="73" t="s">
        <v>2122</v>
      </c>
      <c r="C792" s="73" t="s">
        <v>285</v>
      </c>
      <c r="D792" s="73" t="s">
        <v>364</v>
      </c>
      <c r="E792" s="74">
        <v>30</v>
      </c>
      <c r="F792" s="73" t="s">
        <v>365</v>
      </c>
      <c r="G792" s="74">
        <v>80</v>
      </c>
      <c r="H792" s="73" t="s">
        <v>2123</v>
      </c>
      <c r="I792" s="74">
        <v>35</v>
      </c>
      <c r="J792" s="75">
        <v>380.76</v>
      </c>
      <c r="K792" s="75">
        <f t="shared" si="12"/>
        <v>13326.6</v>
      </c>
      <c r="L792" s="76" t="s">
        <v>298</v>
      </c>
      <c r="M792" s="73" t="s">
        <v>290</v>
      </c>
      <c r="N792" s="76" t="s">
        <v>299</v>
      </c>
      <c r="O792" s="77" t="s">
        <v>299</v>
      </c>
      <c r="P792" s="78">
        <v>45444</v>
      </c>
      <c r="Q792" s="74" t="s">
        <v>292</v>
      </c>
      <c r="R792" s="74" t="s">
        <v>293</v>
      </c>
      <c r="S792" s="74"/>
      <c r="T792" s="74"/>
      <c r="U792" s="74"/>
    </row>
    <row r="793" spans="1:21" x14ac:dyDescent="0.25">
      <c r="A793" s="73" t="s">
        <v>2124</v>
      </c>
      <c r="B793" s="73" t="s">
        <v>2125</v>
      </c>
      <c r="C793" s="73" t="s">
        <v>285</v>
      </c>
      <c r="D793" s="73" t="s">
        <v>509</v>
      </c>
      <c r="E793" s="74">
        <v>50</v>
      </c>
      <c r="F793" s="73" t="s">
        <v>385</v>
      </c>
      <c r="G793" s="74">
        <v>75</v>
      </c>
      <c r="H793" s="73" t="s">
        <v>510</v>
      </c>
      <c r="I793" s="74">
        <v>2</v>
      </c>
      <c r="J793" s="75">
        <v>269.85000000000002</v>
      </c>
      <c r="K793" s="75">
        <f t="shared" si="12"/>
        <v>539.70000000000005</v>
      </c>
      <c r="L793" s="76" t="s">
        <v>298</v>
      </c>
      <c r="M793" s="73" t="s">
        <v>290</v>
      </c>
      <c r="N793" s="76" t="s">
        <v>299</v>
      </c>
      <c r="O793" s="77" t="s">
        <v>299</v>
      </c>
      <c r="P793" s="78">
        <v>45444</v>
      </c>
      <c r="Q793" s="74" t="s">
        <v>292</v>
      </c>
      <c r="R793" s="74" t="s">
        <v>293</v>
      </c>
      <c r="S793" s="74"/>
      <c r="T793" s="74"/>
      <c r="U793" s="74"/>
    </row>
    <row r="794" spans="1:21" x14ac:dyDescent="0.25">
      <c r="A794" s="73" t="s">
        <v>2126</v>
      </c>
      <c r="B794" s="73" t="s">
        <v>2127</v>
      </c>
      <c r="C794" s="73" t="s">
        <v>285</v>
      </c>
      <c r="D794" s="73" t="s">
        <v>296</v>
      </c>
      <c r="E794" s="74">
        <v>50</v>
      </c>
      <c r="F794" s="73" t="s">
        <v>297</v>
      </c>
      <c r="G794" s="74">
        <v>250</v>
      </c>
      <c r="H794" s="73" t="s">
        <v>2128</v>
      </c>
      <c r="I794" s="74">
        <v>63</v>
      </c>
      <c r="J794" s="75">
        <v>507.78</v>
      </c>
      <c r="K794" s="75">
        <f t="shared" si="12"/>
        <v>31990.14</v>
      </c>
      <c r="L794" s="76" t="s">
        <v>298</v>
      </c>
      <c r="M794" s="73" t="s">
        <v>290</v>
      </c>
      <c r="N794" s="76" t="s">
        <v>299</v>
      </c>
      <c r="O794" s="77" t="s">
        <v>299</v>
      </c>
      <c r="P794" s="78">
        <v>45444</v>
      </c>
      <c r="Q794" s="74" t="s">
        <v>292</v>
      </c>
      <c r="R794" s="74" t="s">
        <v>293</v>
      </c>
      <c r="S794" s="74"/>
      <c r="T794" s="74"/>
      <c r="U794" s="74"/>
    </row>
    <row r="795" spans="1:21" x14ac:dyDescent="0.25">
      <c r="A795" s="73" t="s">
        <v>2129</v>
      </c>
      <c r="B795" s="73" t="s">
        <v>2130</v>
      </c>
      <c r="C795" s="73" t="s">
        <v>1183</v>
      </c>
      <c r="D795" s="73" t="s">
        <v>509</v>
      </c>
      <c r="E795" s="74">
        <v>237</v>
      </c>
      <c r="F795" s="73" t="s">
        <v>385</v>
      </c>
      <c r="G795" s="74">
        <v>237</v>
      </c>
      <c r="H795" s="73" t="s">
        <v>385</v>
      </c>
      <c r="I795" s="74">
        <v>30</v>
      </c>
      <c r="J795" s="75">
        <v>38.17</v>
      </c>
      <c r="K795" s="75">
        <f t="shared" si="12"/>
        <v>1145.1000000000001</v>
      </c>
      <c r="L795" s="76" t="s">
        <v>298</v>
      </c>
      <c r="M795" s="73" t="s">
        <v>290</v>
      </c>
      <c r="N795" s="76" t="s">
        <v>299</v>
      </c>
      <c r="O795" s="77" t="s">
        <v>299</v>
      </c>
      <c r="P795" s="78">
        <v>45444</v>
      </c>
      <c r="Q795" s="74" t="s">
        <v>292</v>
      </c>
      <c r="R795" s="74" t="s">
        <v>293</v>
      </c>
      <c r="S795" s="74"/>
      <c r="T795" s="74"/>
      <c r="U795" s="74"/>
    </row>
    <row r="796" spans="1:21" x14ac:dyDescent="0.25">
      <c r="A796" s="73" t="s">
        <v>2131</v>
      </c>
      <c r="B796" s="73" t="s">
        <v>2132</v>
      </c>
      <c r="C796" s="73" t="s">
        <v>1188</v>
      </c>
      <c r="D796" s="73" t="s">
        <v>1184</v>
      </c>
      <c r="E796" s="74">
        <v>40</v>
      </c>
      <c r="F796" s="73" t="s">
        <v>1185</v>
      </c>
      <c r="G796" s="74">
        <v>400</v>
      </c>
      <c r="H796" s="73" t="s">
        <v>343</v>
      </c>
      <c r="I796" s="74">
        <v>44</v>
      </c>
      <c r="J796" s="75">
        <v>240.81</v>
      </c>
      <c r="K796" s="75">
        <f t="shared" si="12"/>
        <v>10595.64</v>
      </c>
      <c r="L796" s="76" t="s">
        <v>298</v>
      </c>
      <c r="M796" s="73" t="s">
        <v>290</v>
      </c>
      <c r="N796" s="76" t="s">
        <v>299</v>
      </c>
      <c r="O796" s="77" t="s">
        <v>299</v>
      </c>
      <c r="P796" s="78">
        <v>45444</v>
      </c>
      <c r="Q796" s="74" t="s">
        <v>292</v>
      </c>
      <c r="R796" s="74" t="s">
        <v>293</v>
      </c>
      <c r="S796" s="74"/>
      <c r="T796" s="74"/>
      <c r="U796" s="74"/>
    </row>
    <row r="797" spans="1:21" x14ac:dyDescent="0.25">
      <c r="A797" s="73" t="s">
        <v>2133</v>
      </c>
      <c r="B797" s="73" t="s">
        <v>2134</v>
      </c>
      <c r="C797" s="73" t="s">
        <v>1183</v>
      </c>
      <c r="D797" s="73" t="s">
        <v>509</v>
      </c>
      <c r="E797" s="74">
        <v>237</v>
      </c>
      <c r="F797" s="73" t="s">
        <v>385</v>
      </c>
      <c r="G797" s="74">
        <v>237</v>
      </c>
      <c r="H797" s="73" t="s">
        <v>385</v>
      </c>
      <c r="I797" s="74">
        <v>220</v>
      </c>
      <c r="J797" s="75">
        <v>47.89</v>
      </c>
      <c r="K797" s="75">
        <f t="shared" si="12"/>
        <v>10535.8</v>
      </c>
      <c r="L797" s="76" t="s">
        <v>298</v>
      </c>
      <c r="M797" s="73" t="s">
        <v>290</v>
      </c>
      <c r="N797" s="76" t="s">
        <v>299</v>
      </c>
      <c r="O797" s="77" t="s">
        <v>299</v>
      </c>
      <c r="P797" s="78">
        <v>45444</v>
      </c>
      <c r="Q797" s="74" t="s">
        <v>292</v>
      </c>
      <c r="R797" s="74" t="s">
        <v>293</v>
      </c>
      <c r="S797" s="74"/>
      <c r="T797" s="74"/>
      <c r="U797" s="74"/>
    </row>
    <row r="798" spans="1:21" x14ac:dyDescent="0.25">
      <c r="A798" s="73" t="s">
        <v>2135</v>
      </c>
      <c r="B798" s="73" t="s">
        <v>2136</v>
      </c>
      <c r="C798" s="73" t="s">
        <v>285</v>
      </c>
      <c r="D798" s="73" t="s">
        <v>296</v>
      </c>
      <c r="E798" s="74">
        <v>50</v>
      </c>
      <c r="F798" s="73" t="s">
        <v>297</v>
      </c>
      <c r="G798" s="74">
        <v>1</v>
      </c>
      <c r="H798" s="73" t="s">
        <v>288</v>
      </c>
      <c r="I798" s="74">
        <v>2</v>
      </c>
      <c r="J798" s="75">
        <v>2037.34</v>
      </c>
      <c r="K798" s="75">
        <f t="shared" si="12"/>
        <v>4074.68</v>
      </c>
      <c r="L798" s="76" t="s">
        <v>298</v>
      </c>
      <c r="M798" s="73" t="s">
        <v>290</v>
      </c>
      <c r="N798" s="76" t="s">
        <v>299</v>
      </c>
      <c r="O798" s="77" t="s">
        <v>299</v>
      </c>
      <c r="P798" s="78">
        <v>45444</v>
      </c>
      <c r="Q798" s="74" t="s">
        <v>292</v>
      </c>
      <c r="R798" s="74" t="s">
        <v>293</v>
      </c>
      <c r="S798" s="74"/>
      <c r="T798" s="74"/>
      <c r="U798" s="74"/>
    </row>
    <row r="799" spans="1:21" x14ac:dyDescent="0.25">
      <c r="A799" s="73" t="s">
        <v>2137</v>
      </c>
      <c r="B799" s="73" t="s">
        <v>2138</v>
      </c>
      <c r="C799" s="73" t="s">
        <v>285</v>
      </c>
      <c r="D799" s="73" t="s">
        <v>296</v>
      </c>
      <c r="E799" s="74">
        <v>20</v>
      </c>
      <c r="F799" s="73" t="s">
        <v>297</v>
      </c>
      <c r="G799" s="74">
        <v>0</v>
      </c>
      <c r="H799" s="73" t="s">
        <v>2139</v>
      </c>
      <c r="I799" s="74">
        <v>47</v>
      </c>
      <c r="J799" s="75">
        <v>76.069999999999993</v>
      </c>
      <c r="K799" s="75">
        <f t="shared" si="12"/>
        <v>3575.2899999999995</v>
      </c>
      <c r="L799" s="76" t="s">
        <v>298</v>
      </c>
      <c r="M799" s="73" t="s">
        <v>290</v>
      </c>
      <c r="N799" s="76" t="s">
        <v>299</v>
      </c>
      <c r="O799" s="77" t="s">
        <v>299</v>
      </c>
      <c r="P799" s="78">
        <v>45444</v>
      </c>
      <c r="Q799" s="74" t="s">
        <v>292</v>
      </c>
      <c r="R799" s="74" t="s">
        <v>293</v>
      </c>
      <c r="S799" s="74"/>
      <c r="T799" s="74"/>
      <c r="U799" s="74"/>
    </row>
    <row r="800" spans="1:21" x14ac:dyDescent="0.25">
      <c r="A800" s="73" t="s">
        <v>2140</v>
      </c>
      <c r="B800" s="73" t="s">
        <v>2141</v>
      </c>
      <c r="C800" s="73" t="s">
        <v>285</v>
      </c>
      <c r="D800" s="73" t="s">
        <v>296</v>
      </c>
      <c r="E800" s="74">
        <v>20</v>
      </c>
      <c r="F800" s="73" t="s">
        <v>297</v>
      </c>
      <c r="G800" s="74">
        <v>0</v>
      </c>
      <c r="H800" s="73" t="s">
        <v>2139</v>
      </c>
      <c r="I800" s="74">
        <v>143</v>
      </c>
      <c r="J800" s="75">
        <v>67.88</v>
      </c>
      <c r="K800" s="75">
        <f t="shared" si="12"/>
        <v>9706.84</v>
      </c>
      <c r="L800" s="76" t="s">
        <v>298</v>
      </c>
      <c r="M800" s="73" t="s">
        <v>290</v>
      </c>
      <c r="N800" s="76" t="s">
        <v>299</v>
      </c>
      <c r="O800" s="77" t="s">
        <v>299</v>
      </c>
      <c r="P800" s="78">
        <v>45444</v>
      </c>
      <c r="Q800" s="74" t="s">
        <v>292</v>
      </c>
      <c r="R800" s="74" t="s">
        <v>293</v>
      </c>
      <c r="S800" s="74"/>
      <c r="T800" s="74"/>
      <c r="U800" s="74"/>
    </row>
    <row r="801" spans="1:21" x14ac:dyDescent="0.25">
      <c r="A801" s="73" t="s">
        <v>2142</v>
      </c>
      <c r="B801" s="73" t="s">
        <v>2143</v>
      </c>
      <c r="C801" s="73" t="s">
        <v>285</v>
      </c>
      <c r="D801" s="73" t="s">
        <v>286</v>
      </c>
      <c r="E801" s="74">
        <v>30</v>
      </c>
      <c r="F801" s="73" t="s">
        <v>302</v>
      </c>
      <c r="G801" s="74">
        <v>100</v>
      </c>
      <c r="H801" s="73" t="s">
        <v>288</v>
      </c>
      <c r="I801" s="74">
        <v>6</v>
      </c>
      <c r="J801" s="75">
        <v>3143.75</v>
      </c>
      <c r="K801" s="75">
        <f t="shared" si="12"/>
        <v>18862.5</v>
      </c>
      <c r="L801" s="76" t="s">
        <v>298</v>
      </c>
      <c r="M801" s="73" t="s">
        <v>290</v>
      </c>
      <c r="N801" s="76" t="s">
        <v>299</v>
      </c>
      <c r="O801" s="77" t="s">
        <v>299</v>
      </c>
      <c r="P801" s="78">
        <v>45444</v>
      </c>
      <c r="Q801" s="74" t="s">
        <v>292</v>
      </c>
      <c r="R801" s="74" t="s">
        <v>293</v>
      </c>
      <c r="S801" s="74"/>
      <c r="T801" s="74"/>
      <c r="U801" s="74"/>
    </row>
    <row r="802" spans="1:21" x14ac:dyDescent="0.25">
      <c r="A802" s="73" t="s">
        <v>2144</v>
      </c>
      <c r="B802" s="73" t="s">
        <v>2145</v>
      </c>
      <c r="C802" s="73" t="s">
        <v>285</v>
      </c>
      <c r="D802" s="73" t="s">
        <v>286</v>
      </c>
      <c r="E802" s="74">
        <v>30</v>
      </c>
      <c r="F802" s="73" t="s">
        <v>302</v>
      </c>
      <c r="G802" s="74">
        <v>80</v>
      </c>
      <c r="H802" s="73" t="s">
        <v>288</v>
      </c>
      <c r="I802" s="74">
        <v>24</v>
      </c>
      <c r="J802" s="75">
        <v>355.55</v>
      </c>
      <c r="K802" s="75">
        <f t="shared" si="12"/>
        <v>8533.2000000000007</v>
      </c>
      <c r="L802" s="76" t="s">
        <v>298</v>
      </c>
      <c r="M802" s="73" t="s">
        <v>290</v>
      </c>
      <c r="N802" s="76" t="s">
        <v>299</v>
      </c>
      <c r="O802" s="77" t="s">
        <v>299</v>
      </c>
      <c r="P802" s="78">
        <v>45444</v>
      </c>
      <c r="Q802" s="74" t="s">
        <v>292</v>
      </c>
      <c r="R802" s="74" t="s">
        <v>293</v>
      </c>
      <c r="S802" s="74"/>
      <c r="T802" s="74"/>
      <c r="U802" s="74"/>
    </row>
    <row r="803" spans="1:21" x14ac:dyDescent="0.25">
      <c r="A803" s="73" t="s">
        <v>2146</v>
      </c>
      <c r="B803" s="73" t="s">
        <v>2145</v>
      </c>
      <c r="C803" s="73" t="s">
        <v>285</v>
      </c>
      <c r="D803" s="73" t="s">
        <v>286</v>
      </c>
      <c r="E803" s="74">
        <v>30</v>
      </c>
      <c r="F803" s="73" t="s">
        <v>302</v>
      </c>
      <c r="G803" s="74">
        <v>40</v>
      </c>
      <c r="H803" s="73" t="s">
        <v>288</v>
      </c>
      <c r="I803" s="74">
        <v>41</v>
      </c>
      <c r="J803" s="75">
        <v>214.88</v>
      </c>
      <c r="K803" s="75">
        <f t="shared" si="12"/>
        <v>8810.08</v>
      </c>
      <c r="L803" s="76" t="s">
        <v>298</v>
      </c>
      <c r="M803" s="73" t="s">
        <v>290</v>
      </c>
      <c r="N803" s="76" t="s">
        <v>299</v>
      </c>
      <c r="O803" s="77" t="s">
        <v>299</v>
      </c>
      <c r="P803" s="78">
        <v>45444</v>
      </c>
      <c r="Q803" s="74" t="s">
        <v>292</v>
      </c>
      <c r="R803" s="74" t="s">
        <v>293</v>
      </c>
      <c r="S803" s="74"/>
      <c r="T803" s="74"/>
      <c r="U803" s="74"/>
    </row>
    <row r="804" spans="1:21" x14ac:dyDescent="0.25">
      <c r="A804" s="73" t="s">
        <v>2147</v>
      </c>
      <c r="B804" s="73" t="s">
        <v>2148</v>
      </c>
      <c r="C804" s="73" t="s">
        <v>285</v>
      </c>
      <c r="D804" s="73" t="s">
        <v>286</v>
      </c>
      <c r="E804" s="74">
        <v>28</v>
      </c>
      <c r="F804" s="73" t="s">
        <v>287</v>
      </c>
      <c r="G804" s="74">
        <v>40</v>
      </c>
      <c r="H804" s="73" t="s">
        <v>288</v>
      </c>
      <c r="I804" s="74">
        <v>145</v>
      </c>
      <c r="J804" s="75">
        <v>88.46</v>
      </c>
      <c r="K804" s="75">
        <f t="shared" si="12"/>
        <v>12826.699999999999</v>
      </c>
      <c r="L804" s="76" t="s">
        <v>298</v>
      </c>
      <c r="M804" s="73" t="s">
        <v>290</v>
      </c>
      <c r="N804" s="76" t="s">
        <v>299</v>
      </c>
      <c r="O804" s="77" t="s">
        <v>299</v>
      </c>
      <c r="P804" s="78">
        <v>45444</v>
      </c>
      <c r="Q804" s="74" t="s">
        <v>292</v>
      </c>
      <c r="R804" s="74" t="s">
        <v>293</v>
      </c>
      <c r="S804" s="74"/>
      <c r="T804" s="74"/>
      <c r="U804" s="74"/>
    </row>
    <row r="805" spans="1:21" x14ac:dyDescent="0.25">
      <c r="A805" s="73" t="s">
        <v>2149</v>
      </c>
      <c r="B805" s="73" t="s">
        <v>2148</v>
      </c>
      <c r="C805" s="73" t="s">
        <v>285</v>
      </c>
      <c r="D805" s="73" t="s">
        <v>286</v>
      </c>
      <c r="E805" s="74">
        <v>28</v>
      </c>
      <c r="F805" s="73" t="s">
        <v>302</v>
      </c>
      <c r="G805" s="74">
        <v>80</v>
      </c>
      <c r="H805" s="73" t="s">
        <v>288</v>
      </c>
      <c r="I805" s="74">
        <v>94</v>
      </c>
      <c r="J805" s="75">
        <v>109.69</v>
      </c>
      <c r="K805" s="75">
        <f t="shared" si="12"/>
        <v>10310.86</v>
      </c>
      <c r="L805" s="76" t="s">
        <v>298</v>
      </c>
      <c r="M805" s="73" t="s">
        <v>290</v>
      </c>
      <c r="N805" s="76" t="s">
        <v>299</v>
      </c>
      <c r="O805" s="77" t="s">
        <v>299</v>
      </c>
      <c r="P805" s="78">
        <v>45444</v>
      </c>
      <c r="Q805" s="74" t="s">
        <v>292</v>
      </c>
      <c r="R805" s="74" t="s">
        <v>293</v>
      </c>
      <c r="S805" s="74"/>
      <c r="T805" s="74"/>
      <c r="U805" s="74"/>
    </row>
    <row r="806" spans="1:21" x14ac:dyDescent="0.25">
      <c r="A806" s="73" t="s">
        <v>2150</v>
      </c>
      <c r="B806" s="73" t="s">
        <v>2151</v>
      </c>
      <c r="C806" s="73" t="s">
        <v>285</v>
      </c>
      <c r="D806" s="73" t="s">
        <v>286</v>
      </c>
      <c r="E806" s="74">
        <v>7</v>
      </c>
      <c r="F806" s="73" t="s">
        <v>287</v>
      </c>
      <c r="G806" s="74">
        <v>250</v>
      </c>
      <c r="H806" s="73" t="s">
        <v>288</v>
      </c>
      <c r="I806" s="74">
        <v>16</v>
      </c>
      <c r="J806" s="75">
        <v>107.93</v>
      </c>
      <c r="K806" s="75">
        <f t="shared" si="12"/>
        <v>1726.88</v>
      </c>
      <c r="L806" s="76" t="s">
        <v>298</v>
      </c>
      <c r="M806" s="73" t="s">
        <v>290</v>
      </c>
      <c r="N806" s="76" t="s">
        <v>299</v>
      </c>
      <c r="O806" s="77" t="s">
        <v>299</v>
      </c>
      <c r="P806" s="78">
        <v>45444</v>
      </c>
      <c r="Q806" s="74" t="s">
        <v>292</v>
      </c>
      <c r="R806" s="74" t="s">
        <v>293</v>
      </c>
      <c r="S806" s="74"/>
      <c r="T806" s="74"/>
      <c r="U806" s="74"/>
    </row>
    <row r="807" spans="1:21" x14ac:dyDescent="0.25">
      <c r="A807" s="73" t="s">
        <v>2152</v>
      </c>
      <c r="B807" s="73" t="s">
        <v>2153</v>
      </c>
      <c r="C807" s="73" t="s">
        <v>285</v>
      </c>
      <c r="D807" s="73" t="s">
        <v>2154</v>
      </c>
      <c r="E807" s="74">
        <v>30</v>
      </c>
      <c r="F807" s="73" t="s">
        <v>553</v>
      </c>
      <c r="G807" s="74">
        <v>2.4</v>
      </c>
      <c r="H807" s="73" t="s">
        <v>2155</v>
      </c>
      <c r="I807" s="74">
        <v>8</v>
      </c>
      <c r="J807" s="75">
        <v>10084.9</v>
      </c>
      <c r="K807" s="75">
        <f t="shared" si="12"/>
        <v>80679.199999999997</v>
      </c>
      <c r="L807" s="76" t="s">
        <v>298</v>
      </c>
      <c r="M807" s="73" t="s">
        <v>290</v>
      </c>
      <c r="N807" s="76" t="s">
        <v>299</v>
      </c>
      <c r="O807" s="77" t="s">
        <v>299</v>
      </c>
      <c r="P807" s="78">
        <v>45444</v>
      </c>
      <c r="Q807" s="74" t="s">
        <v>292</v>
      </c>
      <c r="R807" s="74" t="s">
        <v>293</v>
      </c>
      <c r="S807" s="74"/>
      <c r="T807" s="74"/>
      <c r="U807" s="74"/>
    </row>
    <row r="808" spans="1:21" x14ac:dyDescent="0.25">
      <c r="A808" s="73" t="s">
        <v>2156</v>
      </c>
      <c r="B808" s="73" t="s">
        <v>2157</v>
      </c>
      <c r="C808" s="73" t="s">
        <v>285</v>
      </c>
      <c r="D808" s="73" t="s">
        <v>844</v>
      </c>
      <c r="E808" s="74">
        <v>1</v>
      </c>
      <c r="F808" s="73" t="s">
        <v>347</v>
      </c>
      <c r="G808" s="74">
        <v>100</v>
      </c>
      <c r="H808" s="73" t="s">
        <v>1768</v>
      </c>
      <c r="I808" s="74">
        <v>1</v>
      </c>
      <c r="J808" s="75">
        <v>397.98</v>
      </c>
      <c r="K808" s="75">
        <f t="shared" si="12"/>
        <v>397.98</v>
      </c>
      <c r="L808" s="76" t="s">
        <v>298</v>
      </c>
      <c r="M808" s="73" t="s">
        <v>290</v>
      </c>
      <c r="N808" s="76" t="s">
        <v>299</v>
      </c>
      <c r="O808" s="77" t="s">
        <v>299</v>
      </c>
      <c r="P808" s="78">
        <v>45444</v>
      </c>
      <c r="Q808" s="74" t="s">
        <v>292</v>
      </c>
      <c r="R808" s="74" t="s">
        <v>293</v>
      </c>
      <c r="S808" s="74"/>
      <c r="T808" s="74"/>
      <c r="U808" s="74"/>
    </row>
    <row r="809" spans="1:21" x14ac:dyDescent="0.25">
      <c r="A809" s="73" t="s">
        <v>2158</v>
      </c>
      <c r="B809" s="73" t="s">
        <v>2159</v>
      </c>
      <c r="C809" s="73" t="s">
        <v>285</v>
      </c>
      <c r="D809" s="73" t="s">
        <v>844</v>
      </c>
      <c r="E809" s="74">
        <v>1</v>
      </c>
      <c r="F809" s="73" t="s">
        <v>869</v>
      </c>
      <c r="G809" s="74">
        <v>250</v>
      </c>
      <c r="H809" s="73" t="s">
        <v>288</v>
      </c>
      <c r="I809" s="74">
        <v>22</v>
      </c>
      <c r="J809" s="75">
        <v>689.96</v>
      </c>
      <c r="K809" s="75">
        <f t="shared" si="12"/>
        <v>15179.12</v>
      </c>
      <c r="L809" s="76" t="s">
        <v>298</v>
      </c>
      <c r="M809" s="73" t="s">
        <v>290</v>
      </c>
      <c r="N809" s="76" t="s">
        <v>299</v>
      </c>
      <c r="O809" s="77" t="s">
        <v>299</v>
      </c>
      <c r="P809" s="78">
        <v>45444</v>
      </c>
      <c r="Q809" s="74" t="s">
        <v>292</v>
      </c>
      <c r="R809" s="74" t="s">
        <v>293</v>
      </c>
      <c r="S809" s="74"/>
      <c r="T809" s="74"/>
      <c r="U809" s="74"/>
    </row>
    <row r="810" spans="1:21" x14ac:dyDescent="0.25">
      <c r="A810" s="73" t="s">
        <v>2160</v>
      </c>
      <c r="B810" s="73" t="s">
        <v>2161</v>
      </c>
      <c r="C810" s="73" t="s">
        <v>285</v>
      </c>
      <c r="D810" s="73" t="s">
        <v>286</v>
      </c>
      <c r="E810" s="74">
        <v>20</v>
      </c>
      <c r="F810" s="73" t="s">
        <v>302</v>
      </c>
      <c r="G810" s="74">
        <v>5</v>
      </c>
      <c r="H810" s="73" t="s">
        <v>288</v>
      </c>
      <c r="I810" s="74">
        <v>9</v>
      </c>
      <c r="J810" s="75">
        <v>148.22999999999999</v>
      </c>
      <c r="K810" s="75">
        <f t="shared" si="12"/>
        <v>1334.07</v>
      </c>
      <c r="L810" s="76" t="s">
        <v>298</v>
      </c>
      <c r="M810" s="73" t="s">
        <v>290</v>
      </c>
      <c r="N810" s="76" t="s">
        <v>299</v>
      </c>
      <c r="O810" s="77" t="s">
        <v>299</v>
      </c>
      <c r="P810" s="78">
        <v>45444</v>
      </c>
      <c r="Q810" s="74" t="s">
        <v>292</v>
      </c>
      <c r="R810" s="74" t="s">
        <v>293</v>
      </c>
      <c r="S810" s="74"/>
      <c r="T810" s="74"/>
      <c r="U810" s="74"/>
    </row>
    <row r="811" spans="1:21" x14ac:dyDescent="0.25">
      <c r="A811" s="73" t="s">
        <v>2162</v>
      </c>
      <c r="B811" s="73" t="s">
        <v>2163</v>
      </c>
      <c r="C811" s="73" t="s">
        <v>285</v>
      </c>
      <c r="D811" s="73" t="s">
        <v>296</v>
      </c>
      <c r="E811" s="74">
        <v>30</v>
      </c>
      <c r="F811" s="73" t="s">
        <v>297</v>
      </c>
      <c r="G811" s="74">
        <v>39</v>
      </c>
      <c r="H811" s="73" t="s">
        <v>2164</v>
      </c>
      <c r="I811" s="74">
        <v>138</v>
      </c>
      <c r="J811" s="75">
        <v>253.42</v>
      </c>
      <c r="K811" s="75">
        <f t="shared" si="12"/>
        <v>34971.96</v>
      </c>
      <c r="L811" s="76" t="s">
        <v>298</v>
      </c>
      <c r="M811" s="73" t="s">
        <v>290</v>
      </c>
      <c r="N811" s="76" t="s">
        <v>299</v>
      </c>
      <c r="O811" s="77" t="s">
        <v>299</v>
      </c>
      <c r="P811" s="78">
        <v>45444</v>
      </c>
      <c r="Q811" s="74" t="s">
        <v>292</v>
      </c>
      <c r="R811" s="74" t="s">
        <v>293</v>
      </c>
      <c r="S811" s="74"/>
      <c r="T811" s="74"/>
      <c r="U811" s="74"/>
    </row>
    <row r="812" spans="1:21" x14ac:dyDescent="0.25">
      <c r="A812" s="73" t="s">
        <v>2165</v>
      </c>
      <c r="B812" s="73" t="s">
        <v>2166</v>
      </c>
      <c r="C812" s="73" t="s">
        <v>285</v>
      </c>
      <c r="D812" s="73" t="s">
        <v>509</v>
      </c>
      <c r="E812" s="74">
        <v>115</v>
      </c>
      <c r="F812" s="73" t="s">
        <v>385</v>
      </c>
      <c r="G812" s="74">
        <v>24</v>
      </c>
      <c r="H812" s="73" t="s">
        <v>2167</v>
      </c>
      <c r="I812" s="74">
        <v>4</v>
      </c>
      <c r="J812" s="75">
        <v>239.81</v>
      </c>
      <c r="K812" s="75">
        <f t="shared" si="12"/>
        <v>959.24</v>
      </c>
      <c r="L812" s="76" t="s">
        <v>298</v>
      </c>
      <c r="M812" s="73" t="s">
        <v>290</v>
      </c>
      <c r="N812" s="76" t="s">
        <v>299</v>
      </c>
      <c r="O812" s="77" t="s">
        <v>299</v>
      </c>
      <c r="P812" s="78">
        <v>45444</v>
      </c>
      <c r="Q812" s="74" t="s">
        <v>292</v>
      </c>
      <c r="R812" s="74" t="s">
        <v>293</v>
      </c>
      <c r="S812" s="74"/>
      <c r="T812" s="74"/>
      <c r="U812" s="74"/>
    </row>
    <row r="813" spans="1:21" x14ac:dyDescent="0.25">
      <c r="A813" s="73" t="s">
        <v>2168</v>
      </c>
      <c r="B813" s="73" t="s">
        <v>2169</v>
      </c>
      <c r="C813" s="73" t="s">
        <v>285</v>
      </c>
      <c r="D813" s="73" t="s">
        <v>286</v>
      </c>
      <c r="E813" s="74">
        <v>60</v>
      </c>
      <c r="F813" s="73" t="s">
        <v>302</v>
      </c>
      <c r="G813" s="74">
        <v>100</v>
      </c>
      <c r="H813" s="73" t="s">
        <v>2170</v>
      </c>
      <c r="I813" s="74">
        <v>39</v>
      </c>
      <c r="J813" s="75">
        <v>437.37</v>
      </c>
      <c r="K813" s="75">
        <f t="shared" si="12"/>
        <v>17057.43</v>
      </c>
      <c r="L813" s="76" t="s">
        <v>298</v>
      </c>
      <c r="M813" s="73" t="s">
        <v>290</v>
      </c>
      <c r="N813" s="76" t="s">
        <v>299</v>
      </c>
      <c r="O813" s="77" t="s">
        <v>299</v>
      </c>
      <c r="P813" s="78">
        <v>45444</v>
      </c>
      <c r="Q813" s="74" t="s">
        <v>292</v>
      </c>
      <c r="R813" s="74" t="s">
        <v>293</v>
      </c>
      <c r="S813" s="74"/>
      <c r="T813" s="74"/>
      <c r="U813" s="74"/>
    </row>
    <row r="814" spans="1:21" x14ac:dyDescent="0.25">
      <c r="A814" s="73" t="s">
        <v>2171</v>
      </c>
      <c r="B814" s="73" t="s">
        <v>2172</v>
      </c>
      <c r="C814" s="73" t="s">
        <v>285</v>
      </c>
      <c r="D814" s="73" t="s">
        <v>296</v>
      </c>
      <c r="E814" s="74">
        <v>30</v>
      </c>
      <c r="F814" s="73" t="s">
        <v>297</v>
      </c>
      <c r="G814" s="74">
        <v>100</v>
      </c>
      <c r="H814" s="73" t="s">
        <v>2173</v>
      </c>
      <c r="I814" s="74">
        <v>2</v>
      </c>
      <c r="J814" s="75">
        <v>512.72</v>
      </c>
      <c r="K814" s="75">
        <f t="shared" si="12"/>
        <v>1025.44</v>
      </c>
      <c r="L814" s="76" t="s">
        <v>298</v>
      </c>
      <c r="M814" s="73" t="s">
        <v>290</v>
      </c>
      <c r="N814" s="76" t="s">
        <v>299</v>
      </c>
      <c r="O814" s="77" t="s">
        <v>299</v>
      </c>
      <c r="P814" s="78">
        <v>45444</v>
      </c>
      <c r="Q814" s="74" t="s">
        <v>292</v>
      </c>
      <c r="R814" s="74" t="s">
        <v>293</v>
      </c>
      <c r="S814" s="74"/>
      <c r="T814" s="74"/>
      <c r="U814" s="74"/>
    </row>
    <row r="815" spans="1:21" x14ac:dyDescent="0.25">
      <c r="A815" s="73" t="s">
        <v>2174</v>
      </c>
      <c r="B815" s="73" t="s">
        <v>2175</v>
      </c>
      <c r="C815" s="73" t="s">
        <v>285</v>
      </c>
      <c r="D815" s="73" t="s">
        <v>286</v>
      </c>
      <c r="E815" s="74">
        <v>30</v>
      </c>
      <c r="F815" s="73" t="s">
        <v>302</v>
      </c>
      <c r="G815" s="74">
        <v>2</v>
      </c>
      <c r="H815" s="73" t="s">
        <v>409</v>
      </c>
      <c r="I815" s="74">
        <v>30</v>
      </c>
      <c r="J815" s="75">
        <v>297.3</v>
      </c>
      <c r="K815" s="75">
        <f t="shared" si="12"/>
        <v>8919</v>
      </c>
      <c r="L815" s="76" t="s">
        <v>298</v>
      </c>
      <c r="M815" s="73" t="s">
        <v>290</v>
      </c>
      <c r="N815" s="76" t="s">
        <v>299</v>
      </c>
      <c r="O815" s="77" t="s">
        <v>299</v>
      </c>
      <c r="P815" s="78">
        <v>45444</v>
      </c>
      <c r="Q815" s="74" t="s">
        <v>292</v>
      </c>
      <c r="R815" s="74" t="s">
        <v>293</v>
      </c>
      <c r="S815" s="74"/>
      <c r="T815" s="74"/>
      <c r="U815" s="74"/>
    </row>
    <row r="816" spans="1:21" x14ac:dyDescent="0.25">
      <c r="A816" s="73" t="s">
        <v>2176</v>
      </c>
      <c r="B816" s="73" t="s">
        <v>2177</v>
      </c>
      <c r="C816" s="73" t="s">
        <v>285</v>
      </c>
      <c r="D816" s="73" t="s">
        <v>449</v>
      </c>
      <c r="E816" s="74">
        <v>300</v>
      </c>
      <c r="F816" s="73" t="s">
        <v>587</v>
      </c>
      <c r="G816" s="74">
        <v>0</v>
      </c>
      <c r="H816" s="73" t="s">
        <v>2178</v>
      </c>
      <c r="I816" s="74">
        <v>3</v>
      </c>
      <c r="J816" s="75">
        <v>160.49</v>
      </c>
      <c r="K816" s="75">
        <f t="shared" si="12"/>
        <v>481.47</v>
      </c>
      <c r="L816" s="76" t="s">
        <v>298</v>
      </c>
      <c r="M816" s="73" t="s">
        <v>290</v>
      </c>
      <c r="N816" s="76" t="s">
        <v>299</v>
      </c>
      <c r="O816" s="77" t="s">
        <v>299</v>
      </c>
      <c r="P816" s="78">
        <v>45444</v>
      </c>
      <c r="Q816" s="74" t="s">
        <v>292</v>
      </c>
      <c r="R816" s="74" t="s">
        <v>293</v>
      </c>
      <c r="S816" s="74"/>
      <c r="T816" s="74"/>
      <c r="U816" s="74"/>
    </row>
    <row r="817" spans="1:21" x14ac:dyDescent="0.25">
      <c r="A817" s="73" t="s">
        <v>2179</v>
      </c>
      <c r="B817" s="73" t="s">
        <v>2180</v>
      </c>
      <c r="C817" s="73" t="s">
        <v>285</v>
      </c>
      <c r="D817" s="73" t="s">
        <v>548</v>
      </c>
      <c r="E817" s="74">
        <v>60</v>
      </c>
      <c r="F817" s="73" t="s">
        <v>318</v>
      </c>
      <c r="G817" s="74">
        <v>0</v>
      </c>
      <c r="H817" s="73" t="s">
        <v>2181</v>
      </c>
      <c r="I817" s="74">
        <v>14</v>
      </c>
      <c r="J817" s="75">
        <v>1802.51</v>
      </c>
      <c r="K817" s="75">
        <f t="shared" si="12"/>
        <v>25235.14</v>
      </c>
      <c r="L817" s="76" t="s">
        <v>298</v>
      </c>
      <c r="M817" s="73" t="s">
        <v>290</v>
      </c>
      <c r="N817" s="76" t="s">
        <v>299</v>
      </c>
      <c r="O817" s="77" t="s">
        <v>299</v>
      </c>
      <c r="P817" s="78">
        <v>45444</v>
      </c>
      <c r="Q817" s="74" t="s">
        <v>292</v>
      </c>
      <c r="R817" s="74" t="s">
        <v>293</v>
      </c>
      <c r="S817" s="74"/>
      <c r="T817" s="74"/>
      <c r="U817" s="74"/>
    </row>
    <row r="818" spans="1:21" x14ac:dyDescent="0.25">
      <c r="A818" s="73" t="s">
        <v>2182</v>
      </c>
      <c r="B818" s="73" t="s">
        <v>2183</v>
      </c>
      <c r="C818" s="73" t="s">
        <v>285</v>
      </c>
      <c r="D818" s="73" t="s">
        <v>286</v>
      </c>
      <c r="E818" s="74">
        <v>50</v>
      </c>
      <c r="F818" s="73" t="s">
        <v>302</v>
      </c>
      <c r="G818" s="74">
        <v>100</v>
      </c>
      <c r="H818" s="73" t="s">
        <v>2184</v>
      </c>
      <c r="I818" s="74">
        <v>8</v>
      </c>
      <c r="J818" s="75">
        <v>229.85</v>
      </c>
      <c r="K818" s="75">
        <f t="shared" si="12"/>
        <v>1838.8</v>
      </c>
      <c r="L818" s="76" t="s">
        <v>298</v>
      </c>
      <c r="M818" s="73" t="s">
        <v>290</v>
      </c>
      <c r="N818" s="76" t="s">
        <v>299</v>
      </c>
      <c r="O818" s="77" t="s">
        <v>299</v>
      </c>
      <c r="P818" s="78">
        <v>45444</v>
      </c>
      <c r="Q818" s="74" t="s">
        <v>292</v>
      </c>
      <c r="R818" s="74" t="s">
        <v>293</v>
      </c>
      <c r="S818" s="74"/>
      <c r="T818" s="74"/>
      <c r="U818" s="74"/>
    </row>
    <row r="819" spans="1:21" x14ac:dyDescent="0.25">
      <c r="A819" s="73" t="s">
        <v>2185</v>
      </c>
      <c r="B819" s="73" t="s">
        <v>2186</v>
      </c>
      <c r="C819" s="73" t="s">
        <v>285</v>
      </c>
      <c r="D819" s="73" t="s">
        <v>286</v>
      </c>
      <c r="E819" s="74">
        <v>20</v>
      </c>
      <c r="F819" s="73" t="s">
        <v>302</v>
      </c>
      <c r="G819" s="74">
        <v>2</v>
      </c>
      <c r="H819" s="73" t="s">
        <v>288</v>
      </c>
      <c r="I819" s="74">
        <v>17</v>
      </c>
      <c r="J819" s="75">
        <v>513.03</v>
      </c>
      <c r="K819" s="75">
        <f t="shared" si="12"/>
        <v>8721.51</v>
      </c>
      <c r="L819" s="76" t="s">
        <v>298</v>
      </c>
      <c r="M819" s="73" t="s">
        <v>290</v>
      </c>
      <c r="N819" s="76" t="s">
        <v>299</v>
      </c>
      <c r="O819" s="77" t="s">
        <v>299</v>
      </c>
      <c r="P819" s="78">
        <v>45444</v>
      </c>
      <c r="Q819" s="74" t="s">
        <v>292</v>
      </c>
      <c r="R819" s="74" t="s">
        <v>293</v>
      </c>
      <c r="S819" s="74"/>
      <c r="T819" s="74"/>
      <c r="U819" s="74"/>
    </row>
    <row r="820" spans="1:21" x14ac:dyDescent="0.25">
      <c r="A820" s="73" t="s">
        <v>2187</v>
      </c>
      <c r="B820" s="73" t="s">
        <v>2188</v>
      </c>
      <c r="C820" s="73" t="s">
        <v>285</v>
      </c>
      <c r="D820" s="73" t="s">
        <v>449</v>
      </c>
      <c r="E820" s="74">
        <v>100</v>
      </c>
      <c r="F820" s="73" t="s">
        <v>587</v>
      </c>
      <c r="G820" s="74">
        <v>5</v>
      </c>
      <c r="H820" s="73" t="s">
        <v>385</v>
      </c>
      <c r="I820" s="74">
        <v>15</v>
      </c>
      <c r="J820" s="75">
        <v>439.57</v>
      </c>
      <c r="K820" s="75">
        <f t="shared" si="12"/>
        <v>6593.55</v>
      </c>
      <c r="L820" s="76" t="s">
        <v>298</v>
      </c>
      <c r="M820" s="73" t="s">
        <v>290</v>
      </c>
      <c r="N820" s="76" t="s">
        <v>299</v>
      </c>
      <c r="O820" s="77" t="s">
        <v>299</v>
      </c>
      <c r="P820" s="78">
        <v>45444</v>
      </c>
      <c r="Q820" s="74" t="s">
        <v>292</v>
      </c>
      <c r="R820" s="74" t="s">
        <v>293</v>
      </c>
      <c r="S820" s="74"/>
      <c r="T820" s="74"/>
      <c r="U820" s="74"/>
    </row>
    <row r="821" spans="1:21" x14ac:dyDescent="0.25">
      <c r="A821" s="73" t="s">
        <v>2189</v>
      </c>
      <c r="B821" s="73" t="s">
        <v>2190</v>
      </c>
      <c r="C821" s="73" t="s">
        <v>285</v>
      </c>
      <c r="D821" s="73" t="s">
        <v>449</v>
      </c>
      <c r="E821" s="74">
        <v>300</v>
      </c>
      <c r="F821" s="73" t="s">
        <v>587</v>
      </c>
      <c r="G821" s="74">
        <v>3</v>
      </c>
      <c r="H821" s="73" t="s">
        <v>288</v>
      </c>
      <c r="I821" s="74">
        <v>5</v>
      </c>
      <c r="J821" s="75">
        <v>311.08999999999997</v>
      </c>
      <c r="K821" s="75">
        <f t="shared" si="12"/>
        <v>1555.4499999999998</v>
      </c>
      <c r="L821" s="76" t="s">
        <v>298</v>
      </c>
      <c r="M821" s="73" t="s">
        <v>290</v>
      </c>
      <c r="N821" s="76" t="s">
        <v>299</v>
      </c>
      <c r="O821" s="77" t="s">
        <v>299</v>
      </c>
      <c r="P821" s="78">
        <v>45444</v>
      </c>
      <c r="Q821" s="74" t="s">
        <v>292</v>
      </c>
      <c r="R821" s="74" t="s">
        <v>293</v>
      </c>
      <c r="S821" s="74"/>
      <c r="T821" s="74"/>
      <c r="U821" s="74"/>
    </row>
    <row r="822" spans="1:21" x14ac:dyDescent="0.25">
      <c r="A822" s="73" t="s">
        <v>2191</v>
      </c>
      <c r="B822" s="73" t="s">
        <v>2192</v>
      </c>
      <c r="C822" s="73" t="s">
        <v>285</v>
      </c>
      <c r="D822" s="73" t="s">
        <v>449</v>
      </c>
      <c r="E822" s="74">
        <v>300</v>
      </c>
      <c r="F822" s="73" t="s">
        <v>587</v>
      </c>
      <c r="G822" s="74">
        <v>3</v>
      </c>
      <c r="H822" s="73" t="s">
        <v>288</v>
      </c>
      <c r="I822" s="74">
        <v>14</v>
      </c>
      <c r="J822" s="75">
        <v>119.04</v>
      </c>
      <c r="K822" s="75">
        <f t="shared" si="12"/>
        <v>1666.5600000000002</v>
      </c>
      <c r="L822" s="76" t="s">
        <v>298</v>
      </c>
      <c r="M822" s="73" t="s">
        <v>290</v>
      </c>
      <c r="N822" s="76" t="s">
        <v>299</v>
      </c>
      <c r="O822" s="77" t="s">
        <v>299</v>
      </c>
      <c r="P822" s="78">
        <v>45444</v>
      </c>
      <c r="Q822" s="74" t="s">
        <v>292</v>
      </c>
      <c r="R822" s="74" t="s">
        <v>293</v>
      </c>
      <c r="S822" s="74"/>
      <c r="T822" s="74"/>
      <c r="U822" s="74"/>
    </row>
    <row r="823" spans="1:21" x14ac:dyDescent="0.25">
      <c r="A823" s="73" t="s">
        <v>2193</v>
      </c>
      <c r="B823" s="73" t="s">
        <v>2194</v>
      </c>
      <c r="C823" s="73" t="s">
        <v>285</v>
      </c>
      <c r="D823" s="73" t="s">
        <v>286</v>
      </c>
      <c r="E823" s="74">
        <v>28</v>
      </c>
      <c r="F823" s="73" t="s">
        <v>287</v>
      </c>
      <c r="G823" s="74">
        <v>5</v>
      </c>
      <c r="H823" s="73" t="s">
        <v>288</v>
      </c>
      <c r="I823" s="74">
        <v>2</v>
      </c>
      <c r="J823" s="75">
        <v>5201.34</v>
      </c>
      <c r="K823" s="75">
        <f t="shared" si="12"/>
        <v>10402.68</v>
      </c>
      <c r="L823" s="76" t="s">
        <v>581</v>
      </c>
      <c r="M823" s="73" t="s">
        <v>290</v>
      </c>
      <c r="N823" s="76" t="s">
        <v>582</v>
      </c>
      <c r="O823" s="77" t="s">
        <v>582</v>
      </c>
      <c r="P823" s="78">
        <v>45444</v>
      </c>
      <c r="Q823" s="74" t="s">
        <v>292</v>
      </c>
      <c r="R823" s="74" t="s">
        <v>293</v>
      </c>
      <c r="S823" s="74"/>
      <c r="T823" s="74"/>
      <c r="U823" s="74"/>
    </row>
    <row r="824" spans="1:21" x14ac:dyDescent="0.25">
      <c r="A824" s="73" t="s">
        <v>2195</v>
      </c>
      <c r="B824" s="73" t="s">
        <v>2196</v>
      </c>
      <c r="C824" s="73" t="s">
        <v>285</v>
      </c>
      <c r="D824" s="73" t="s">
        <v>296</v>
      </c>
      <c r="E824" s="74">
        <v>30</v>
      </c>
      <c r="F824" s="73" t="s">
        <v>297</v>
      </c>
      <c r="G824" s="74">
        <v>50</v>
      </c>
      <c r="H824" s="73" t="s">
        <v>606</v>
      </c>
      <c r="I824" s="74">
        <v>11</v>
      </c>
      <c r="J824" s="75">
        <v>325.56</v>
      </c>
      <c r="K824" s="75">
        <f t="shared" si="12"/>
        <v>3581.16</v>
      </c>
      <c r="L824" s="76" t="s">
        <v>298</v>
      </c>
      <c r="M824" s="73" t="s">
        <v>290</v>
      </c>
      <c r="N824" s="76" t="s">
        <v>299</v>
      </c>
      <c r="O824" s="77" t="s">
        <v>299</v>
      </c>
      <c r="P824" s="78">
        <v>45444</v>
      </c>
      <c r="Q824" s="74" t="s">
        <v>292</v>
      </c>
      <c r="R824" s="74" t="s">
        <v>293</v>
      </c>
      <c r="S824" s="74"/>
      <c r="T824" s="74"/>
      <c r="U824" s="74"/>
    </row>
    <row r="825" spans="1:21" x14ac:dyDescent="0.25">
      <c r="A825" s="73" t="s">
        <v>2197</v>
      </c>
      <c r="B825" s="73" t="s">
        <v>2198</v>
      </c>
      <c r="C825" s="73" t="s">
        <v>285</v>
      </c>
      <c r="D825" s="73" t="s">
        <v>286</v>
      </c>
      <c r="E825" s="74">
        <v>14</v>
      </c>
      <c r="F825" s="73" t="s">
        <v>302</v>
      </c>
      <c r="G825" s="74">
        <v>2</v>
      </c>
      <c r="H825" s="73" t="s">
        <v>288</v>
      </c>
      <c r="I825" s="74">
        <v>112</v>
      </c>
      <c r="J825" s="75">
        <v>66.52</v>
      </c>
      <c r="K825" s="75">
        <f t="shared" si="12"/>
        <v>7450.24</v>
      </c>
      <c r="L825" s="76" t="s">
        <v>298</v>
      </c>
      <c r="M825" s="73" t="s">
        <v>290</v>
      </c>
      <c r="N825" s="76" t="s">
        <v>299</v>
      </c>
      <c r="O825" s="77" t="s">
        <v>299</v>
      </c>
      <c r="P825" s="78">
        <v>45444</v>
      </c>
      <c r="Q825" s="74" t="s">
        <v>292</v>
      </c>
      <c r="R825" s="74" t="s">
        <v>293</v>
      </c>
      <c r="S825" s="74"/>
      <c r="T825" s="74"/>
      <c r="U825" s="74"/>
    </row>
    <row r="826" spans="1:21" x14ac:dyDescent="0.25">
      <c r="A826" s="73" t="s">
        <v>2199</v>
      </c>
      <c r="B826" s="73" t="s">
        <v>2200</v>
      </c>
      <c r="C826" s="73" t="s">
        <v>285</v>
      </c>
      <c r="D826" s="73" t="s">
        <v>296</v>
      </c>
      <c r="E826" s="74">
        <v>30</v>
      </c>
      <c r="F826" s="73" t="s">
        <v>297</v>
      </c>
      <c r="G826" s="74">
        <v>50</v>
      </c>
      <c r="H826" s="73" t="s">
        <v>288</v>
      </c>
      <c r="I826" s="74">
        <v>3</v>
      </c>
      <c r="J826" s="75">
        <v>770.18</v>
      </c>
      <c r="K826" s="75">
        <f t="shared" si="12"/>
        <v>2310.54</v>
      </c>
      <c r="L826" s="76" t="s">
        <v>298</v>
      </c>
      <c r="M826" s="73" t="s">
        <v>290</v>
      </c>
      <c r="N826" s="76" t="s">
        <v>299</v>
      </c>
      <c r="O826" s="77" t="s">
        <v>299</v>
      </c>
      <c r="P826" s="78">
        <v>45444</v>
      </c>
      <c r="Q826" s="74" t="s">
        <v>292</v>
      </c>
      <c r="R826" s="74" t="s">
        <v>293</v>
      </c>
      <c r="S826" s="74"/>
      <c r="T826" s="74"/>
      <c r="U826" s="74"/>
    </row>
    <row r="827" spans="1:21" x14ac:dyDescent="0.25">
      <c r="A827" s="73" t="s">
        <v>2201</v>
      </c>
      <c r="B827" s="73" t="s">
        <v>2202</v>
      </c>
      <c r="C827" s="73" t="s">
        <v>285</v>
      </c>
      <c r="D827" s="73" t="s">
        <v>296</v>
      </c>
      <c r="E827" s="74">
        <v>30</v>
      </c>
      <c r="F827" s="73" t="s">
        <v>287</v>
      </c>
      <c r="G827" s="74">
        <v>25</v>
      </c>
      <c r="H827" s="73" t="s">
        <v>288</v>
      </c>
      <c r="I827" s="74">
        <v>5</v>
      </c>
      <c r="J827" s="75">
        <v>450.27</v>
      </c>
      <c r="K827" s="75">
        <f t="shared" si="12"/>
        <v>2251.35</v>
      </c>
      <c r="L827" s="76" t="s">
        <v>298</v>
      </c>
      <c r="M827" s="73" t="s">
        <v>290</v>
      </c>
      <c r="N827" s="76" t="s">
        <v>299</v>
      </c>
      <c r="O827" s="77" t="s">
        <v>299</v>
      </c>
      <c r="P827" s="78">
        <v>45444</v>
      </c>
      <c r="Q827" s="74" t="s">
        <v>292</v>
      </c>
      <c r="R827" s="74" t="s">
        <v>293</v>
      </c>
      <c r="S827" s="74"/>
      <c r="T827" s="74"/>
      <c r="U827" s="74"/>
    </row>
    <row r="828" spans="1:21" x14ac:dyDescent="0.25">
      <c r="A828" s="73" t="s">
        <v>2203</v>
      </c>
      <c r="B828" s="73" t="s">
        <v>2204</v>
      </c>
      <c r="C828" s="73" t="s">
        <v>285</v>
      </c>
      <c r="D828" s="73" t="s">
        <v>286</v>
      </c>
      <c r="E828" s="74">
        <v>20</v>
      </c>
      <c r="F828" s="73" t="s">
        <v>302</v>
      </c>
      <c r="G828" s="74">
        <v>25</v>
      </c>
      <c r="H828" s="73" t="s">
        <v>288</v>
      </c>
      <c r="I828" s="74">
        <v>5</v>
      </c>
      <c r="J828" s="75">
        <v>140.65</v>
      </c>
      <c r="K828" s="75">
        <f t="shared" si="12"/>
        <v>703.25</v>
      </c>
      <c r="L828" s="76" t="s">
        <v>298</v>
      </c>
      <c r="M828" s="73" t="s">
        <v>290</v>
      </c>
      <c r="N828" s="76" t="s">
        <v>299</v>
      </c>
      <c r="O828" s="77" t="s">
        <v>299</v>
      </c>
      <c r="P828" s="78">
        <v>45444</v>
      </c>
      <c r="Q828" s="74" t="s">
        <v>292</v>
      </c>
      <c r="R828" s="74" t="s">
        <v>293</v>
      </c>
      <c r="S828" s="74"/>
      <c r="T828" s="74"/>
      <c r="U828" s="74"/>
    </row>
    <row r="829" spans="1:21" x14ac:dyDescent="0.25">
      <c r="A829" s="73" t="s">
        <v>2205</v>
      </c>
      <c r="B829" s="73" t="s">
        <v>2206</v>
      </c>
      <c r="C829" s="73" t="s">
        <v>285</v>
      </c>
      <c r="D829" s="73" t="s">
        <v>286</v>
      </c>
      <c r="E829" s="74">
        <v>20</v>
      </c>
      <c r="F829" s="73" t="s">
        <v>302</v>
      </c>
      <c r="G829" s="74">
        <v>25</v>
      </c>
      <c r="H829" s="73" t="s">
        <v>288</v>
      </c>
      <c r="I829" s="74">
        <v>8</v>
      </c>
      <c r="J829" s="75">
        <v>42.38</v>
      </c>
      <c r="K829" s="75">
        <f t="shared" si="12"/>
        <v>339.04</v>
      </c>
      <c r="L829" s="76" t="s">
        <v>298</v>
      </c>
      <c r="M829" s="73" t="s">
        <v>290</v>
      </c>
      <c r="N829" s="76" t="s">
        <v>299</v>
      </c>
      <c r="O829" s="77" t="s">
        <v>299</v>
      </c>
      <c r="P829" s="78">
        <v>45444</v>
      </c>
      <c r="Q829" s="74" t="s">
        <v>292</v>
      </c>
      <c r="R829" s="74" t="s">
        <v>293</v>
      </c>
      <c r="S829" s="74"/>
      <c r="T829" s="74"/>
      <c r="U829" s="74"/>
    </row>
    <row r="830" spans="1:21" x14ac:dyDescent="0.25">
      <c r="A830" s="73" t="s">
        <v>2207</v>
      </c>
      <c r="B830" s="73" t="s">
        <v>2208</v>
      </c>
      <c r="C830" s="73" t="s">
        <v>285</v>
      </c>
      <c r="D830" s="73" t="s">
        <v>445</v>
      </c>
      <c r="E830" s="74">
        <v>1</v>
      </c>
      <c r="F830" s="73" t="s">
        <v>575</v>
      </c>
      <c r="G830" s="74">
        <v>100</v>
      </c>
      <c r="H830" s="73" t="s">
        <v>1352</v>
      </c>
      <c r="I830" s="74">
        <v>10</v>
      </c>
      <c r="J830" s="75">
        <v>1989.1</v>
      </c>
      <c r="K830" s="75">
        <f t="shared" si="12"/>
        <v>19891</v>
      </c>
      <c r="L830" s="76" t="s">
        <v>349</v>
      </c>
      <c r="M830" s="73" t="s">
        <v>290</v>
      </c>
      <c r="N830" s="76" t="s">
        <v>350</v>
      </c>
      <c r="O830" s="77" t="s">
        <v>350</v>
      </c>
      <c r="P830" s="78">
        <v>45444</v>
      </c>
      <c r="Q830" s="74" t="s">
        <v>292</v>
      </c>
      <c r="R830" s="74" t="s">
        <v>293</v>
      </c>
      <c r="S830" s="74"/>
      <c r="T830" s="74"/>
      <c r="U830" s="74"/>
    </row>
    <row r="831" spans="1:21" x14ac:dyDescent="0.25">
      <c r="A831" s="73" t="s">
        <v>2209</v>
      </c>
      <c r="B831" s="73" t="s">
        <v>2210</v>
      </c>
      <c r="C831" s="73" t="s">
        <v>285</v>
      </c>
      <c r="D831" s="73" t="s">
        <v>296</v>
      </c>
      <c r="E831" s="74">
        <v>10</v>
      </c>
      <c r="F831" s="73" t="s">
        <v>297</v>
      </c>
      <c r="G831" s="74">
        <v>50</v>
      </c>
      <c r="H831" s="73" t="s">
        <v>288</v>
      </c>
      <c r="I831" s="74">
        <v>87</v>
      </c>
      <c r="J831" s="75">
        <v>29.04</v>
      </c>
      <c r="K831" s="75">
        <f t="shared" si="12"/>
        <v>2526.48</v>
      </c>
      <c r="L831" s="76" t="s">
        <v>298</v>
      </c>
      <c r="M831" s="73" t="s">
        <v>290</v>
      </c>
      <c r="N831" s="76" t="s">
        <v>299</v>
      </c>
      <c r="O831" s="77" t="s">
        <v>299</v>
      </c>
      <c r="P831" s="78">
        <v>45444</v>
      </c>
      <c r="Q831" s="74" t="s">
        <v>292</v>
      </c>
      <c r="R831" s="74" t="s">
        <v>293</v>
      </c>
      <c r="S831" s="74"/>
      <c r="T831" s="74"/>
      <c r="U831" s="74"/>
    </row>
    <row r="832" spans="1:21" x14ac:dyDescent="0.25">
      <c r="A832" s="73" t="s">
        <v>2211</v>
      </c>
      <c r="B832" s="73" t="s">
        <v>2212</v>
      </c>
      <c r="C832" s="73" t="s">
        <v>285</v>
      </c>
      <c r="D832" s="73" t="s">
        <v>286</v>
      </c>
      <c r="E832" s="74">
        <v>20</v>
      </c>
      <c r="F832" s="73" t="s">
        <v>302</v>
      </c>
      <c r="G832" s="74">
        <v>37</v>
      </c>
      <c r="H832" s="73" t="s">
        <v>1896</v>
      </c>
      <c r="I832" s="74">
        <v>39</v>
      </c>
      <c r="J832" s="75">
        <v>68.33</v>
      </c>
      <c r="K832" s="75">
        <f t="shared" si="12"/>
        <v>2664.87</v>
      </c>
      <c r="L832" s="76" t="s">
        <v>298</v>
      </c>
      <c r="M832" s="73" t="s">
        <v>290</v>
      </c>
      <c r="N832" s="76" t="s">
        <v>299</v>
      </c>
      <c r="O832" s="77" t="s">
        <v>299</v>
      </c>
      <c r="P832" s="78">
        <v>45444</v>
      </c>
      <c r="Q832" s="74" t="s">
        <v>292</v>
      </c>
      <c r="R832" s="74" t="s">
        <v>293</v>
      </c>
      <c r="S832" s="74"/>
      <c r="T832" s="74"/>
      <c r="U832" s="74"/>
    </row>
    <row r="833" spans="1:21" x14ac:dyDescent="0.25">
      <c r="A833" s="73" t="s">
        <v>2213</v>
      </c>
      <c r="B833" s="73" t="s">
        <v>2214</v>
      </c>
      <c r="C833" s="73" t="s">
        <v>285</v>
      </c>
      <c r="D833" s="73" t="s">
        <v>449</v>
      </c>
      <c r="E833" s="74">
        <v>200</v>
      </c>
      <c r="F833" s="73" t="s">
        <v>587</v>
      </c>
      <c r="G833" s="74">
        <v>10</v>
      </c>
      <c r="H833" s="73" t="s">
        <v>385</v>
      </c>
      <c r="I833" s="74">
        <v>27</v>
      </c>
      <c r="J833" s="75">
        <v>45.12</v>
      </c>
      <c r="K833" s="75">
        <f t="shared" si="12"/>
        <v>1218.24</v>
      </c>
      <c r="L833" s="76" t="s">
        <v>298</v>
      </c>
      <c r="M833" s="73" t="s">
        <v>290</v>
      </c>
      <c r="N833" s="76" t="s">
        <v>299</v>
      </c>
      <c r="O833" s="77" t="s">
        <v>299</v>
      </c>
      <c r="P833" s="78">
        <v>45444</v>
      </c>
      <c r="Q833" s="74" t="s">
        <v>292</v>
      </c>
      <c r="R833" s="74" t="s">
        <v>293</v>
      </c>
      <c r="S833" s="74"/>
      <c r="T833" s="74"/>
      <c r="U833" s="74"/>
    </row>
    <row r="834" spans="1:21" x14ac:dyDescent="0.25">
      <c r="A834" s="73" t="s">
        <v>2215</v>
      </c>
      <c r="B834" s="73" t="s">
        <v>2216</v>
      </c>
      <c r="C834" s="73" t="s">
        <v>285</v>
      </c>
      <c r="D834" s="73" t="s">
        <v>449</v>
      </c>
      <c r="E834" s="74">
        <v>60</v>
      </c>
      <c r="F834" s="73" t="s">
        <v>587</v>
      </c>
      <c r="G834" s="74">
        <v>0</v>
      </c>
      <c r="H834" s="73" t="s">
        <v>2217</v>
      </c>
      <c r="I834" s="74">
        <v>32</v>
      </c>
      <c r="J834" s="75">
        <v>1102.67</v>
      </c>
      <c r="K834" s="75">
        <f t="shared" si="12"/>
        <v>35285.440000000002</v>
      </c>
      <c r="L834" s="76" t="s">
        <v>298</v>
      </c>
      <c r="M834" s="73" t="s">
        <v>290</v>
      </c>
      <c r="N834" s="76" t="s">
        <v>299</v>
      </c>
      <c r="O834" s="77" t="s">
        <v>299</v>
      </c>
      <c r="P834" s="78">
        <v>45444</v>
      </c>
      <c r="Q834" s="74" t="s">
        <v>292</v>
      </c>
      <c r="R834" s="74" t="s">
        <v>293</v>
      </c>
      <c r="S834" s="74"/>
      <c r="T834" s="74"/>
      <c r="U834" s="74"/>
    </row>
    <row r="835" spans="1:21" x14ac:dyDescent="0.25">
      <c r="A835" s="73" t="s">
        <v>2218</v>
      </c>
      <c r="B835" s="73" t="s">
        <v>2219</v>
      </c>
      <c r="C835" s="73" t="s">
        <v>285</v>
      </c>
      <c r="D835" s="73" t="s">
        <v>286</v>
      </c>
      <c r="E835" s="74">
        <v>30</v>
      </c>
      <c r="F835" s="73" t="s">
        <v>302</v>
      </c>
      <c r="G835" s="74">
        <v>0</v>
      </c>
      <c r="H835" s="73" t="s">
        <v>415</v>
      </c>
      <c r="I835" s="74">
        <v>19</v>
      </c>
      <c r="J835" s="75">
        <v>290.75</v>
      </c>
      <c r="K835" s="75">
        <f t="shared" si="12"/>
        <v>5524.25</v>
      </c>
      <c r="L835" s="76" t="s">
        <v>298</v>
      </c>
      <c r="M835" s="73" t="s">
        <v>290</v>
      </c>
      <c r="N835" s="76" t="s">
        <v>299</v>
      </c>
      <c r="O835" s="77" t="s">
        <v>299</v>
      </c>
      <c r="P835" s="78">
        <v>45444</v>
      </c>
      <c r="Q835" s="74" t="s">
        <v>292</v>
      </c>
      <c r="R835" s="74" t="s">
        <v>293</v>
      </c>
      <c r="S835" s="74"/>
      <c r="T835" s="74"/>
      <c r="U835" s="74"/>
    </row>
    <row r="836" spans="1:21" x14ac:dyDescent="0.25">
      <c r="A836" s="73" t="s">
        <v>2220</v>
      </c>
      <c r="B836" s="73" t="s">
        <v>2221</v>
      </c>
      <c r="C836" s="73" t="s">
        <v>285</v>
      </c>
      <c r="D836" s="73" t="s">
        <v>392</v>
      </c>
      <c r="E836" s="74">
        <v>30</v>
      </c>
      <c r="F836" s="73" t="s">
        <v>385</v>
      </c>
      <c r="G836" s="74">
        <v>0</v>
      </c>
      <c r="H836" s="73" t="s">
        <v>2222</v>
      </c>
      <c r="I836" s="74">
        <v>2</v>
      </c>
      <c r="J836" s="75">
        <v>253.67</v>
      </c>
      <c r="K836" s="75">
        <f t="shared" ref="K836:K892" si="13">I836*J836</f>
        <v>507.34</v>
      </c>
      <c r="L836" s="76" t="s">
        <v>298</v>
      </c>
      <c r="M836" s="73" t="s">
        <v>290</v>
      </c>
      <c r="N836" s="76" t="s">
        <v>299</v>
      </c>
      <c r="O836" s="77" t="s">
        <v>299</v>
      </c>
      <c r="P836" s="78">
        <v>45444</v>
      </c>
      <c r="Q836" s="74" t="s">
        <v>292</v>
      </c>
      <c r="R836" s="74" t="s">
        <v>293</v>
      </c>
      <c r="S836" s="74"/>
      <c r="T836" s="74"/>
      <c r="U836" s="74"/>
    </row>
    <row r="837" spans="1:21" x14ac:dyDescent="0.25">
      <c r="A837" s="73" t="s">
        <v>2223</v>
      </c>
      <c r="B837" s="73" t="s">
        <v>2224</v>
      </c>
      <c r="C837" s="73" t="s">
        <v>285</v>
      </c>
      <c r="D837" s="73" t="s">
        <v>638</v>
      </c>
      <c r="E837" s="74">
        <v>7</v>
      </c>
      <c r="F837" s="73" t="s">
        <v>639</v>
      </c>
      <c r="G837" s="74">
        <v>10</v>
      </c>
      <c r="H837" s="73" t="s">
        <v>288</v>
      </c>
      <c r="I837" s="74">
        <v>4</v>
      </c>
      <c r="J837" s="75">
        <v>368.05</v>
      </c>
      <c r="K837" s="75">
        <f t="shared" si="13"/>
        <v>1472.2</v>
      </c>
      <c r="L837" s="76" t="s">
        <v>298</v>
      </c>
      <c r="M837" s="73" t="s">
        <v>290</v>
      </c>
      <c r="N837" s="76" t="s">
        <v>299</v>
      </c>
      <c r="O837" s="77" t="s">
        <v>299</v>
      </c>
      <c r="P837" s="78">
        <v>45444</v>
      </c>
      <c r="Q837" s="74" t="s">
        <v>292</v>
      </c>
      <c r="R837" s="74" t="s">
        <v>293</v>
      </c>
      <c r="S837" s="74"/>
      <c r="T837" s="74"/>
      <c r="U837" s="74"/>
    </row>
    <row r="838" spans="1:21" x14ac:dyDescent="0.25">
      <c r="A838" s="73" t="s">
        <v>2225</v>
      </c>
      <c r="B838" s="73" t="s">
        <v>2226</v>
      </c>
      <c r="C838" s="73" t="s">
        <v>285</v>
      </c>
      <c r="D838" s="73" t="s">
        <v>522</v>
      </c>
      <c r="E838" s="74">
        <v>1</v>
      </c>
      <c r="F838" s="73" t="s">
        <v>523</v>
      </c>
      <c r="G838" s="74">
        <v>11</v>
      </c>
      <c r="H838" s="73" t="s">
        <v>415</v>
      </c>
      <c r="I838" s="74">
        <v>1</v>
      </c>
      <c r="J838" s="75">
        <v>6069.5</v>
      </c>
      <c r="K838" s="75">
        <f t="shared" si="13"/>
        <v>6069.5</v>
      </c>
      <c r="L838" s="76" t="s">
        <v>349</v>
      </c>
      <c r="M838" s="73" t="s">
        <v>290</v>
      </c>
      <c r="N838" s="76" t="s">
        <v>350</v>
      </c>
      <c r="O838" s="77" t="s">
        <v>350</v>
      </c>
      <c r="P838" s="78">
        <v>45444</v>
      </c>
      <c r="Q838" s="74" t="s">
        <v>292</v>
      </c>
      <c r="R838" s="74" t="s">
        <v>293</v>
      </c>
      <c r="S838" s="74"/>
      <c r="T838" s="74"/>
      <c r="U838" s="74"/>
    </row>
    <row r="839" spans="1:21" x14ac:dyDescent="0.25">
      <c r="A839" s="73" t="s">
        <v>2227</v>
      </c>
      <c r="B839" s="73" t="s">
        <v>2228</v>
      </c>
      <c r="C839" s="73" t="s">
        <v>285</v>
      </c>
      <c r="D839" s="73" t="s">
        <v>317</v>
      </c>
      <c r="E839" s="74">
        <v>90</v>
      </c>
      <c r="F839" s="73" t="s">
        <v>318</v>
      </c>
      <c r="G839" s="74">
        <v>15</v>
      </c>
      <c r="H839" s="73" t="s">
        <v>319</v>
      </c>
      <c r="I839" s="74">
        <v>9</v>
      </c>
      <c r="J839" s="75">
        <v>564.04999999999995</v>
      </c>
      <c r="K839" s="75">
        <f t="shared" si="13"/>
        <v>5076.45</v>
      </c>
      <c r="L839" s="76" t="s">
        <v>298</v>
      </c>
      <c r="M839" s="73" t="s">
        <v>290</v>
      </c>
      <c r="N839" s="76" t="s">
        <v>299</v>
      </c>
      <c r="O839" s="77" t="s">
        <v>299</v>
      </c>
      <c r="P839" s="78">
        <v>45444</v>
      </c>
      <c r="Q839" s="74" t="s">
        <v>292</v>
      </c>
      <c r="R839" s="74" t="s">
        <v>293</v>
      </c>
      <c r="S839" s="74"/>
      <c r="T839" s="74"/>
      <c r="U839" s="74"/>
    </row>
    <row r="840" spans="1:21" x14ac:dyDescent="0.25">
      <c r="A840" s="73" t="s">
        <v>2229</v>
      </c>
      <c r="B840" s="73" t="s">
        <v>2230</v>
      </c>
      <c r="C840" s="73" t="s">
        <v>285</v>
      </c>
      <c r="D840" s="73" t="s">
        <v>286</v>
      </c>
      <c r="E840" s="74">
        <v>40</v>
      </c>
      <c r="F840" s="73" t="s">
        <v>302</v>
      </c>
      <c r="G840" s="74">
        <v>300</v>
      </c>
      <c r="H840" s="73" t="s">
        <v>288</v>
      </c>
      <c r="I840" s="74">
        <v>8</v>
      </c>
      <c r="J840" s="75">
        <v>224.72</v>
      </c>
      <c r="K840" s="75">
        <f t="shared" si="13"/>
        <v>1797.76</v>
      </c>
      <c r="L840" s="76" t="s">
        <v>298</v>
      </c>
      <c r="M840" s="73" t="s">
        <v>290</v>
      </c>
      <c r="N840" s="76" t="s">
        <v>299</v>
      </c>
      <c r="O840" s="77" t="s">
        <v>299</v>
      </c>
      <c r="P840" s="78">
        <v>45444</v>
      </c>
      <c r="Q840" s="74" t="s">
        <v>292</v>
      </c>
      <c r="R840" s="74" t="s">
        <v>293</v>
      </c>
      <c r="S840" s="74"/>
      <c r="T840" s="74"/>
      <c r="U840" s="74"/>
    </row>
    <row r="841" spans="1:21" x14ac:dyDescent="0.25">
      <c r="A841" s="73" t="s">
        <v>2231</v>
      </c>
      <c r="B841" s="73" t="s">
        <v>2232</v>
      </c>
      <c r="C841" s="73" t="s">
        <v>285</v>
      </c>
      <c r="D841" s="73" t="s">
        <v>286</v>
      </c>
      <c r="E841" s="74">
        <v>30</v>
      </c>
      <c r="F841" s="73" t="s">
        <v>302</v>
      </c>
      <c r="G841" s="74">
        <v>500</v>
      </c>
      <c r="H841" s="73" t="s">
        <v>288</v>
      </c>
      <c r="I841" s="74">
        <v>16</v>
      </c>
      <c r="J841" s="75">
        <v>288.63</v>
      </c>
      <c r="K841" s="75">
        <f t="shared" si="13"/>
        <v>4618.08</v>
      </c>
      <c r="L841" s="76" t="s">
        <v>298</v>
      </c>
      <c r="M841" s="73" t="s">
        <v>290</v>
      </c>
      <c r="N841" s="76" t="s">
        <v>299</v>
      </c>
      <c r="O841" s="77" t="s">
        <v>299</v>
      </c>
      <c r="P841" s="78">
        <v>45444</v>
      </c>
      <c r="Q841" s="74" t="s">
        <v>292</v>
      </c>
      <c r="R841" s="74" t="s">
        <v>293</v>
      </c>
      <c r="S841" s="74"/>
      <c r="T841" s="74"/>
      <c r="U841" s="74"/>
    </row>
    <row r="842" spans="1:21" x14ac:dyDescent="0.25">
      <c r="A842" s="73" t="s">
        <v>2233</v>
      </c>
      <c r="B842" s="73" t="s">
        <v>2234</v>
      </c>
      <c r="C842" s="73" t="s">
        <v>285</v>
      </c>
      <c r="D842" s="73" t="s">
        <v>286</v>
      </c>
      <c r="E842" s="74">
        <v>20</v>
      </c>
      <c r="F842" s="73" t="s">
        <v>302</v>
      </c>
      <c r="G842" s="74">
        <v>500</v>
      </c>
      <c r="H842" s="73" t="s">
        <v>501</v>
      </c>
      <c r="I842" s="74">
        <v>44</v>
      </c>
      <c r="J842" s="75">
        <v>502.91</v>
      </c>
      <c r="K842" s="75">
        <f t="shared" si="13"/>
        <v>22128.04</v>
      </c>
      <c r="L842" s="76" t="s">
        <v>298</v>
      </c>
      <c r="M842" s="73" t="s">
        <v>290</v>
      </c>
      <c r="N842" s="76" t="s">
        <v>299</v>
      </c>
      <c r="O842" s="77" t="s">
        <v>299</v>
      </c>
      <c r="P842" s="78">
        <v>45444</v>
      </c>
      <c r="Q842" s="74" t="s">
        <v>292</v>
      </c>
      <c r="R842" s="74" t="s">
        <v>293</v>
      </c>
      <c r="S842" s="74"/>
      <c r="T842" s="74"/>
      <c r="U842" s="74"/>
    </row>
    <row r="843" spans="1:21" x14ac:dyDescent="0.25">
      <c r="A843" s="73" t="s">
        <v>2235</v>
      </c>
      <c r="B843" s="73" t="s">
        <v>2236</v>
      </c>
      <c r="C843" s="73" t="s">
        <v>285</v>
      </c>
      <c r="D843" s="73" t="s">
        <v>286</v>
      </c>
      <c r="E843" s="74">
        <v>30</v>
      </c>
      <c r="F843" s="73" t="s">
        <v>302</v>
      </c>
      <c r="G843" s="74">
        <v>600</v>
      </c>
      <c r="H843" s="73" t="s">
        <v>288</v>
      </c>
      <c r="I843" s="74">
        <v>5</v>
      </c>
      <c r="J843" s="75">
        <v>734.39</v>
      </c>
      <c r="K843" s="75">
        <f t="shared" si="13"/>
        <v>3671.95</v>
      </c>
      <c r="L843" s="76" t="s">
        <v>298</v>
      </c>
      <c r="M843" s="73" t="s">
        <v>290</v>
      </c>
      <c r="N843" s="76" t="s">
        <v>299</v>
      </c>
      <c r="O843" s="77" t="s">
        <v>299</v>
      </c>
      <c r="P843" s="78">
        <v>45444</v>
      </c>
      <c r="Q843" s="74" t="s">
        <v>292</v>
      </c>
      <c r="R843" s="74" t="s">
        <v>293</v>
      </c>
      <c r="S843" s="74"/>
      <c r="T843" s="74"/>
      <c r="U843" s="74"/>
    </row>
    <row r="844" spans="1:21" x14ac:dyDescent="0.25">
      <c r="A844" s="73" t="s">
        <v>2237</v>
      </c>
      <c r="B844" s="73" t="s">
        <v>2238</v>
      </c>
      <c r="C844" s="73" t="s">
        <v>285</v>
      </c>
      <c r="D844" s="73" t="s">
        <v>392</v>
      </c>
      <c r="E844" s="74">
        <v>100</v>
      </c>
      <c r="F844" s="73" t="s">
        <v>385</v>
      </c>
      <c r="G844" s="74">
        <v>4</v>
      </c>
      <c r="H844" s="73" t="s">
        <v>1303</v>
      </c>
      <c r="I844" s="74">
        <v>3</v>
      </c>
      <c r="J844" s="75">
        <v>253.4</v>
      </c>
      <c r="K844" s="75">
        <f t="shared" si="13"/>
        <v>760.2</v>
      </c>
      <c r="L844" s="76" t="s">
        <v>298</v>
      </c>
      <c r="M844" s="73" t="s">
        <v>290</v>
      </c>
      <c r="N844" s="76" t="s">
        <v>299</v>
      </c>
      <c r="O844" s="77" t="s">
        <v>299</v>
      </c>
      <c r="P844" s="78">
        <v>45444</v>
      </c>
      <c r="Q844" s="74" t="s">
        <v>292</v>
      </c>
      <c r="R844" s="74" t="s">
        <v>293</v>
      </c>
      <c r="S844" s="74"/>
      <c r="T844" s="74"/>
      <c r="U844" s="74"/>
    </row>
    <row r="845" spans="1:21" x14ac:dyDescent="0.25">
      <c r="A845" s="73" t="s">
        <v>2239</v>
      </c>
      <c r="B845" s="73" t="s">
        <v>2240</v>
      </c>
      <c r="C845" s="73" t="s">
        <v>285</v>
      </c>
      <c r="D845" s="73" t="s">
        <v>286</v>
      </c>
      <c r="E845" s="74">
        <v>40</v>
      </c>
      <c r="F845" s="73" t="s">
        <v>302</v>
      </c>
      <c r="G845" s="74">
        <v>200</v>
      </c>
      <c r="H845" s="73" t="s">
        <v>288</v>
      </c>
      <c r="I845" s="74">
        <v>7</v>
      </c>
      <c r="J845" s="75">
        <v>69.180000000000007</v>
      </c>
      <c r="K845" s="75">
        <f t="shared" si="13"/>
        <v>484.26000000000005</v>
      </c>
      <c r="L845" s="76" t="s">
        <v>298</v>
      </c>
      <c r="M845" s="73" t="s">
        <v>290</v>
      </c>
      <c r="N845" s="76" t="s">
        <v>299</v>
      </c>
      <c r="O845" s="77" t="s">
        <v>299</v>
      </c>
      <c r="P845" s="78">
        <v>45444</v>
      </c>
      <c r="Q845" s="74" t="s">
        <v>292</v>
      </c>
      <c r="R845" s="74" t="s">
        <v>293</v>
      </c>
      <c r="S845" s="74"/>
      <c r="T845" s="74"/>
      <c r="U845" s="74"/>
    </row>
    <row r="846" spans="1:21" x14ac:dyDescent="0.25">
      <c r="A846" s="73" t="s">
        <v>2241</v>
      </c>
      <c r="B846" s="73" t="s">
        <v>2242</v>
      </c>
      <c r="C846" s="73" t="s">
        <v>285</v>
      </c>
      <c r="D846" s="73" t="s">
        <v>364</v>
      </c>
      <c r="E846" s="74">
        <v>30</v>
      </c>
      <c r="F846" s="73" t="s">
        <v>365</v>
      </c>
      <c r="G846" s="74">
        <v>250</v>
      </c>
      <c r="H846" s="73" t="s">
        <v>288</v>
      </c>
      <c r="I846" s="74">
        <v>5</v>
      </c>
      <c r="J846" s="75">
        <v>161.51</v>
      </c>
      <c r="K846" s="75">
        <f t="shared" si="13"/>
        <v>807.55</v>
      </c>
      <c r="L846" s="76" t="s">
        <v>298</v>
      </c>
      <c r="M846" s="73" t="s">
        <v>290</v>
      </c>
      <c r="N846" s="76" t="s">
        <v>299</v>
      </c>
      <c r="O846" s="77" t="s">
        <v>299</v>
      </c>
      <c r="P846" s="78">
        <v>45444</v>
      </c>
      <c r="Q846" s="74" t="s">
        <v>292</v>
      </c>
      <c r="R846" s="74" t="s">
        <v>293</v>
      </c>
      <c r="S846" s="74"/>
      <c r="T846" s="74"/>
      <c r="U846" s="74"/>
    </row>
    <row r="847" spans="1:21" x14ac:dyDescent="0.25">
      <c r="A847" s="73" t="s">
        <v>2243</v>
      </c>
      <c r="B847" s="73" t="s">
        <v>2244</v>
      </c>
      <c r="C847" s="73" t="s">
        <v>285</v>
      </c>
      <c r="D847" s="73" t="s">
        <v>286</v>
      </c>
      <c r="E847" s="74">
        <v>30</v>
      </c>
      <c r="F847" s="73" t="s">
        <v>302</v>
      </c>
      <c r="G847" s="74">
        <v>250</v>
      </c>
      <c r="H847" s="73" t="s">
        <v>288</v>
      </c>
      <c r="I847" s="74">
        <v>6</v>
      </c>
      <c r="J847" s="75">
        <v>327.16000000000003</v>
      </c>
      <c r="K847" s="75">
        <f t="shared" si="13"/>
        <v>1962.96</v>
      </c>
      <c r="L847" s="76" t="s">
        <v>298</v>
      </c>
      <c r="M847" s="73" t="s">
        <v>290</v>
      </c>
      <c r="N847" s="76" t="s">
        <v>299</v>
      </c>
      <c r="O847" s="77" t="s">
        <v>299</v>
      </c>
      <c r="P847" s="78">
        <v>45444</v>
      </c>
      <c r="Q847" s="74" t="s">
        <v>292</v>
      </c>
      <c r="R847" s="74" t="s">
        <v>293</v>
      </c>
      <c r="S847" s="74"/>
      <c r="T847" s="74"/>
      <c r="U847" s="74"/>
    </row>
    <row r="848" spans="1:21" x14ac:dyDescent="0.25">
      <c r="A848" s="73" t="s">
        <v>2245</v>
      </c>
      <c r="B848" s="73" t="s">
        <v>2246</v>
      </c>
      <c r="C848" s="73" t="s">
        <v>285</v>
      </c>
      <c r="D848" s="73" t="s">
        <v>286</v>
      </c>
      <c r="E848" s="74">
        <v>60</v>
      </c>
      <c r="F848" s="73" t="s">
        <v>302</v>
      </c>
      <c r="G848" s="74">
        <v>500</v>
      </c>
      <c r="H848" s="73" t="s">
        <v>288</v>
      </c>
      <c r="I848" s="74">
        <v>10</v>
      </c>
      <c r="J848" s="75">
        <v>1336.77</v>
      </c>
      <c r="K848" s="75">
        <f t="shared" si="13"/>
        <v>13367.7</v>
      </c>
      <c r="L848" s="76" t="s">
        <v>298</v>
      </c>
      <c r="M848" s="73" t="s">
        <v>290</v>
      </c>
      <c r="N848" s="76" t="s">
        <v>299</v>
      </c>
      <c r="O848" s="77" t="s">
        <v>299</v>
      </c>
      <c r="P848" s="78">
        <v>45444</v>
      </c>
      <c r="Q848" s="74" t="s">
        <v>292</v>
      </c>
      <c r="R848" s="74" t="s">
        <v>293</v>
      </c>
      <c r="S848" s="74"/>
      <c r="T848" s="74"/>
      <c r="U848" s="74"/>
    </row>
    <row r="849" spans="1:21" x14ac:dyDescent="0.25">
      <c r="A849" s="73" t="s">
        <v>2247</v>
      </c>
      <c r="B849" s="73" t="s">
        <v>2248</v>
      </c>
      <c r="C849" s="73" t="s">
        <v>285</v>
      </c>
      <c r="D849" s="73" t="s">
        <v>286</v>
      </c>
      <c r="E849" s="74">
        <v>30</v>
      </c>
      <c r="F849" s="73" t="s">
        <v>302</v>
      </c>
      <c r="G849" s="74">
        <v>250</v>
      </c>
      <c r="H849" s="73" t="s">
        <v>288</v>
      </c>
      <c r="I849" s="74">
        <v>2</v>
      </c>
      <c r="J849" s="75">
        <v>443.53</v>
      </c>
      <c r="K849" s="75">
        <f t="shared" si="13"/>
        <v>887.06</v>
      </c>
      <c r="L849" s="76" t="s">
        <v>298</v>
      </c>
      <c r="M849" s="73" t="s">
        <v>290</v>
      </c>
      <c r="N849" s="76" t="s">
        <v>299</v>
      </c>
      <c r="O849" s="77" t="s">
        <v>299</v>
      </c>
      <c r="P849" s="78">
        <v>45444</v>
      </c>
      <c r="Q849" s="74" t="s">
        <v>292</v>
      </c>
      <c r="R849" s="74" t="s">
        <v>293</v>
      </c>
      <c r="S849" s="74"/>
      <c r="T849" s="74"/>
      <c r="U849" s="74"/>
    </row>
    <row r="850" spans="1:21" x14ac:dyDescent="0.25">
      <c r="A850" s="73" t="s">
        <v>2249</v>
      </c>
      <c r="B850" s="73" t="s">
        <v>2250</v>
      </c>
      <c r="C850" s="73" t="s">
        <v>285</v>
      </c>
      <c r="D850" s="73" t="s">
        <v>286</v>
      </c>
      <c r="E850" s="74">
        <v>30</v>
      </c>
      <c r="F850" s="73" t="s">
        <v>302</v>
      </c>
      <c r="G850" s="74">
        <v>160</v>
      </c>
      <c r="H850" s="73" t="s">
        <v>288</v>
      </c>
      <c r="I850" s="74">
        <v>22</v>
      </c>
      <c r="J850" s="75">
        <v>1332.08</v>
      </c>
      <c r="K850" s="75">
        <f t="shared" si="13"/>
        <v>29305.759999999998</v>
      </c>
      <c r="L850" s="76" t="s">
        <v>298</v>
      </c>
      <c r="M850" s="73" t="s">
        <v>290</v>
      </c>
      <c r="N850" s="76" t="s">
        <v>299</v>
      </c>
      <c r="O850" s="77" t="s">
        <v>299</v>
      </c>
      <c r="P850" s="78">
        <v>45444</v>
      </c>
      <c r="Q850" s="74" t="s">
        <v>292</v>
      </c>
      <c r="R850" s="74" t="s">
        <v>293</v>
      </c>
      <c r="S850" s="74"/>
      <c r="T850" s="74"/>
      <c r="U850" s="74"/>
    </row>
    <row r="851" spans="1:21" x14ac:dyDescent="0.25">
      <c r="A851" s="73" t="s">
        <v>2251</v>
      </c>
      <c r="B851" s="73" t="s">
        <v>2252</v>
      </c>
      <c r="C851" s="73" t="s">
        <v>285</v>
      </c>
      <c r="D851" s="73" t="s">
        <v>364</v>
      </c>
      <c r="E851" s="74">
        <v>28</v>
      </c>
      <c r="F851" s="73" t="s">
        <v>365</v>
      </c>
      <c r="G851" s="74">
        <v>5</v>
      </c>
      <c r="H851" s="73" t="s">
        <v>2253</v>
      </c>
      <c r="I851" s="74">
        <v>15</v>
      </c>
      <c r="J851" s="75">
        <v>1576.71</v>
      </c>
      <c r="K851" s="75">
        <f t="shared" si="13"/>
        <v>23650.65</v>
      </c>
      <c r="L851" s="76" t="s">
        <v>298</v>
      </c>
      <c r="M851" s="73" t="s">
        <v>290</v>
      </c>
      <c r="N851" s="76" t="s">
        <v>299</v>
      </c>
      <c r="O851" s="77" t="s">
        <v>299</v>
      </c>
      <c r="P851" s="78">
        <v>45444</v>
      </c>
      <c r="Q851" s="74" t="s">
        <v>292</v>
      </c>
      <c r="R851" s="74" t="s">
        <v>293</v>
      </c>
      <c r="S851" s="74"/>
      <c r="T851" s="74"/>
      <c r="U851" s="74"/>
    </row>
    <row r="852" spans="1:21" x14ac:dyDescent="0.25">
      <c r="A852" s="73" t="s">
        <v>2254</v>
      </c>
      <c r="B852" s="73" t="s">
        <v>2255</v>
      </c>
      <c r="C852" s="73" t="s">
        <v>285</v>
      </c>
      <c r="D852" s="73" t="s">
        <v>364</v>
      </c>
      <c r="E852" s="74">
        <v>28</v>
      </c>
      <c r="F852" s="73" t="s">
        <v>365</v>
      </c>
      <c r="G852" s="74">
        <v>10</v>
      </c>
      <c r="H852" s="73" t="s">
        <v>2256</v>
      </c>
      <c r="I852" s="74">
        <v>1</v>
      </c>
      <c r="J852" s="75">
        <v>2024.49</v>
      </c>
      <c r="K852" s="75">
        <f t="shared" si="13"/>
        <v>2024.49</v>
      </c>
      <c r="L852" s="76" t="s">
        <v>298</v>
      </c>
      <c r="M852" s="73" t="s">
        <v>290</v>
      </c>
      <c r="N852" s="76" t="s">
        <v>299</v>
      </c>
      <c r="O852" s="77" t="s">
        <v>299</v>
      </c>
      <c r="P852" s="78">
        <v>45444</v>
      </c>
      <c r="Q852" s="74" t="s">
        <v>292</v>
      </c>
      <c r="R852" s="74" t="s">
        <v>293</v>
      </c>
      <c r="S852" s="74"/>
      <c r="T852" s="74"/>
      <c r="U852" s="74"/>
    </row>
    <row r="853" spans="1:21" x14ac:dyDescent="0.25">
      <c r="A853" s="73" t="s">
        <v>2257</v>
      </c>
      <c r="B853" s="73" t="s">
        <v>2258</v>
      </c>
      <c r="C853" s="73" t="s">
        <v>285</v>
      </c>
      <c r="D853" s="73" t="s">
        <v>286</v>
      </c>
      <c r="E853" s="74">
        <v>30</v>
      </c>
      <c r="F853" s="73" t="s">
        <v>302</v>
      </c>
      <c r="G853" s="74">
        <v>160</v>
      </c>
      <c r="H853" s="73" t="s">
        <v>681</v>
      </c>
      <c r="I853" s="74">
        <v>19</v>
      </c>
      <c r="J853" s="75">
        <v>1351.8</v>
      </c>
      <c r="K853" s="75">
        <f t="shared" si="13"/>
        <v>25684.2</v>
      </c>
      <c r="L853" s="76" t="s">
        <v>298</v>
      </c>
      <c r="M853" s="73" t="s">
        <v>290</v>
      </c>
      <c r="N853" s="76" t="s">
        <v>299</v>
      </c>
      <c r="O853" s="77" t="s">
        <v>299</v>
      </c>
      <c r="P853" s="78">
        <v>45444</v>
      </c>
      <c r="Q853" s="74" t="s">
        <v>292</v>
      </c>
      <c r="R853" s="74" t="s">
        <v>293</v>
      </c>
      <c r="S853" s="74"/>
      <c r="T853" s="74"/>
      <c r="U853" s="74"/>
    </row>
    <row r="854" spans="1:21" x14ac:dyDescent="0.25">
      <c r="A854" s="73" t="s">
        <v>2259</v>
      </c>
      <c r="B854" s="73" t="s">
        <v>2260</v>
      </c>
      <c r="C854" s="73" t="s">
        <v>285</v>
      </c>
      <c r="D854" s="73" t="s">
        <v>364</v>
      </c>
      <c r="E854" s="74">
        <v>14</v>
      </c>
      <c r="F854" s="73" t="s">
        <v>365</v>
      </c>
      <c r="G854" s="74">
        <v>160</v>
      </c>
      <c r="H854" s="73" t="s">
        <v>288</v>
      </c>
      <c r="I854" s="74">
        <v>51</v>
      </c>
      <c r="J854" s="75">
        <v>108.41</v>
      </c>
      <c r="K854" s="75">
        <f t="shared" si="13"/>
        <v>5528.91</v>
      </c>
      <c r="L854" s="76" t="s">
        <v>298</v>
      </c>
      <c r="M854" s="73" t="s">
        <v>290</v>
      </c>
      <c r="N854" s="76" t="s">
        <v>299</v>
      </c>
      <c r="O854" s="77" t="s">
        <v>299</v>
      </c>
      <c r="P854" s="78">
        <v>45444</v>
      </c>
      <c r="Q854" s="74" t="s">
        <v>292</v>
      </c>
      <c r="R854" s="74" t="s">
        <v>293</v>
      </c>
      <c r="S854" s="74"/>
      <c r="T854" s="74"/>
      <c r="U854" s="74"/>
    </row>
    <row r="855" spans="1:21" x14ac:dyDescent="0.25">
      <c r="A855" s="73" t="s">
        <v>2261</v>
      </c>
      <c r="B855" s="73" t="s">
        <v>2262</v>
      </c>
      <c r="C855" s="73" t="s">
        <v>285</v>
      </c>
      <c r="D855" s="73" t="s">
        <v>296</v>
      </c>
      <c r="E855" s="74">
        <v>20</v>
      </c>
      <c r="F855" s="73" t="s">
        <v>297</v>
      </c>
      <c r="G855" s="74">
        <v>75</v>
      </c>
      <c r="H855" s="73" t="s">
        <v>288</v>
      </c>
      <c r="I855" s="74">
        <v>38</v>
      </c>
      <c r="J855" s="75">
        <v>385.75</v>
      </c>
      <c r="K855" s="75">
        <f t="shared" si="13"/>
        <v>14658.5</v>
      </c>
      <c r="L855" s="76" t="s">
        <v>298</v>
      </c>
      <c r="M855" s="73" t="s">
        <v>290</v>
      </c>
      <c r="N855" s="76" t="s">
        <v>299</v>
      </c>
      <c r="O855" s="77" t="s">
        <v>299</v>
      </c>
      <c r="P855" s="78">
        <v>45444</v>
      </c>
      <c r="Q855" s="74" t="s">
        <v>292</v>
      </c>
      <c r="R855" s="74" t="s">
        <v>293</v>
      </c>
      <c r="S855" s="74"/>
      <c r="T855" s="74"/>
      <c r="U855" s="74"/>
    </row>
    <row r="856" spans="1:21" x14ac:dyDescent="0.25">
      <c r="A856" s="73" t="s">
        <v>2263</v>
      </c>
      <c r="B856" s="73" t="s">
        <v>2264</v>
      </c>
      <c r="C856" s="73" t="s">
        <v>285</v>
      </c>
      <c r="D856" s="73" t="s">
        <v>296</v>
      </c>
      <c r="E856" s="74">
        <v>20</v>
      </c>
      <c r="F856" s="73" t="s">
        <v>297</v>
      </c>
      <c r="G856" s="74">
        <v>75</v>
      </c>
      <c r="H856" s="73" t="s">
        <v>288</v>
      </c>
      <c r="I856" s="74">
        <v>36</v>
      </c>
      <c r="J856" s="75">
        <v>84.92</v>
      </c>
      <c r="K856" s="75">
        <f t="shared" si="13"/>
        <v>3057.12</v>
      </c>
      <c r="L856" s="76" t="s">
        <v>298</v>
      </c>
      <c r="M856" s="73" t="s">
        <v>290</v>
      </c>
      <c r="N856" s="76" t="s">
        <v>299</v>
      </c>
      <c r="O856" s="77" t="s">
        <v>299</v>
      </c>
      <c r="P856" s="78">
        <v>45444</v>
      </c>
      <c r="Q856" s="74" t="s">
        <v>292</v>
      </c>
      <c r="R856" s="74" t="s">
        <v>293</v>
      </c>
      <c r="S856" s="74"/>
      <c r="T856" s="74"/>
      <c r="U856" s="74"/>
    </row>
    <row r="857" spans="1:21" x14ac:dyDescent="0.25">
      <c r="A857" s="73" t="s">
        <v>2265</v>
      </c>
      <c r="B857" s="73" t="s">
        <v>2266</v>
      </c>
      <c r="C857" s="73" t="s">
        <v>285</v>
      </c>
      <c r="D857" s="73" t="s">
        <v>286</v>
      </c>
      <c r="E857" s="74">
        <v>20</v>
      </c>
      <c r="F857" s="73" t="s">
        <v>302</v>
      </c>
      <c r="G857" s="74">
        <v>80</v>
      </c>
      <c r="H857" s="73" t="s">
        <v>288</v>
      </c>
      <c r="I857" s="74">
        <v>5</v>
      </c>
      <c r="J857" s="75">
        <v>53</v>
      </c>
      <c r="K857" s="75">
        <f t="shared" si="13"/>
        <v>265</v>
      </c>
      <c r="L857" s="76" t="s">
        <v>298</v>
      </c>
      <c r="M857" s="73" t="s">
        <v>290</v>
      </c>
      <c r="N857" s="76" t="s">
        <v>299</v>
      </c>
      <c r="O857" s="77" t="s">
        <v>299</v>
      </c>
      <c r="P857" s="78">
        <v>45444</v>
      </c>
      <c r="Q857" s="74" t="s">
        <v>292</v>
      </c>
      <c r="R857" s="74" t="s">
        <v>293</v>
      </c>
      <c r="S857" s="74"/>
      <c r="T857" s="74"/>
      <c r="U857" s="74"/>
    </row>
    <row r="858" spans="1:21" x14ac:dyDescent="0.25">
      <c r="A858" s="73" t="s">
        <v>2267</v>
      </c>
      <c r="B858" s="73" t="s">
        <v>2268</v>
      </c>
      <c r="C858" s="73" t="s">
        <v>285</v>
      </c>
      <c r="D858" s="73" t="s">
        <v>364</v>
      </c>
      <c r="E858" s="74">
        <v>56</v>
      </c>
      <c r="F858" s="73" t="s">
        <v>365</v>
      </c>
      <c r="G858" s="74">
        <v>50</v>
      </c>
      <c r="H858" s="73" t="s">
        <v>288</v>
      </c>
      <c r="I858" s="74">
        <v>8</v>
      </c>
      <c r="J858" s="75">
        <v>1042.31</v>
      </c>
      <c r="K858" s="75">
        <f t="shared" si="13"/>
        <v>8338.48</v>
      </c>
      <c r="L858" s="76" t="s">
        <v>298</v>
      </c>
      <c r="M858" s="73" t="s">
        <v>290</v>
      </c>
      <c r="N858" s="76" t="s">
        <v>299</v>
      </c>
      <c r="O858" s="77" t="s">
        <v>299</v>
      </c>
      <c r="P858" s="78">
        <v>45444</v>
      </c>
      <c r="Q858" s="74" t="s">
        <v>292</v>
      </c>
      <c r="R858" s="74" t="s">
        <v>293</v>
      </c>
      <c r="S858" s="74"/>
      <c r="T858" s="74"/>
      <c r="U858" s="74"/>
    </row>
    <row r="859" spans="1:21" x14ac:dyDescent="0.25">
      <c r="A859" s="73" t="s">
        <v>2269</v>
      </c>
      <c r="B859" s="73" t="s">
        <v>2270</v>
      </c>
      <c r="C859" s="73" t="s">
        <v>285</v>
      </c>
      <c r="D859" s="73" t="s">
        <v>364</v>
      </c>
      <c r="E859" s="74">
        <v>30</v>
      </c>
      <c r="F859" s="73" t="s">
        <v>365</v>
      </c>
      <c r="G859" s="74">
        <v>50</v>
      </c>
      <c r="H859" s="73" t="s">
        <v>2271</v>
      </c>
      <c r="I859" s="74">
        <v>118</v>
      </c>
      <c r="J859" s="75">
        <v>651.66999999999996</v>
      </c>
      <c r="K859" s="75">
        <f t="shared" si="13"/>
        <v>76897.06</v>
      </c>
      <c r="L859" s="76" t="s">
        <v>298</v>
      </c>
      <c r="M859" s="73" t="s">
        <v>290</v>
      </c>
      <c r="N859" s="76" t="s">
        <v>299</v>
      </c>
      <c r="O859" s="77" t="s">
        <v>299</v>
      </c>
      <c r="P859" s="78">
        <v>45444</v>
      </c>
      <c r="Q859" s="74" t="s">
        <v>292</v>
      </c>
      <c r="R859" s="74" t="s">
        <v>293</v>
      </c>
      <c r="S859" s="74"/>
      <c r="T859" s="74"/>
      <c r="U859" s="74"/>
    </row>
    <row r="860" spans="1:21" x14ac:dyDescent="0.25">
      <c r="A860" s="73" t="s">
        <v>2272</v>
      </c>
      <c r="B860" s="73" t="s">
        <v>2270</v>
      </c>
      <c r="C860" s="73" t="s">
        <v>285</v>
      </c>
      <c r="D860" s="73" t="s">
        <v>364</v>
      </c>
      <c r="E860" s="74">
        <v>30</v>
      </c>
      <c r="F860" s="73" t="s">
        <v>365</v>
      </c>
      <c r="G860" s="74">
        <v>50</v>
      </c>
      <c r="H860" s="73" t="s">
        <v>2273</v>
      </c>
      <c r="I860" s="74">
        <v>58</v>
      </c>
      <c r="J860" s="75">
        <v>651.66999999999996</v>
      </c>
      <c r="K860" s="75">
        <f t="shared" si="13"/>
        <v>37796.86</v>
      </c>
      <c r="L860" s="76" t="s">
        <v>298</v>
      </c>
      <c r="M860" s="73" t="s">
        <v>290</v>
      </c>
      <c r="N860" s="76" t="s">
        <v>299</v>
      </c>
      <c r="O860" s="77" t="s">
        <v>299</v>
      </c>
      <c r="P860" s="78">
        <v>45444</v>
      </c>
      <c r="Q860" s="74" t="s">
        <v>292</v>
      </c>
      <c r="R860" s="74" t="s">
        <v>293</v>
      </c>
      <c r="S860" s="74"/>
      <c r="T860" s="74"/>
      <c r="U860" s="74"/>
    </row>
    <row r="861" spans="1:21" x14ac:dyDescent="0.25">
      <c r="A861" s="73" t="s">
        <v>2274</v>
      </c>
      <c r="B861" s="73" t="s">
        <v>2275</v>
      </c>
      <c r="C861" s="73" t="s">
        <v>285</v>
      </c>
      <c r="D861" s="73" t="s">
        <v>364</v>
      </c>
      <c r="E861" s="74">
        <v>30</v>
      </c>
      <c r="F861" s="73" t="s">
        <v>365</v>
      </c>
      <c r="G861" s="74">
        <v>50</v>
      </c>
      <c r="H861" s="73" t="s">
        <v>2271</v>
      </c>
      <c r="I861" s="74">
        <v>157</v>
      </c>
      <c r="J861" s="75">
        <v>316.7</v>
      </c>
      <c r="K861" s="75">
        <f t="shared" si="13"/>
        <v>49721.9</v>
      </c>
      <c r="L861" s="76" t="s">
        <v>298</v>
      </c>
      <c r="M861" s="73" t="s">
        <v>290</v>
      </c>
      <c r="N861" s="76" t="s">
        <v>299</v>
      </c>
      <c r="O861" s="77" t="s">
        <v>299</v>
      </c>
      <c r="P861" s="78">
        <v>45444</v>
      </c>
      <c r="Q861" s="74" t="s">
        <v>292</v>
      </c>
      <c r="R861" s="74" t="s">
        <v>293</v>
      </c>
      <c r="S861" s="74"/>
      <c r="T861" s="74"/>
      <c r="U861" s="74"/>
    </row>
    <row r="862" spans="1:21" x14ac:dyDescent="0.25">
      <c r="A862" s="73" t="s">
        <v>2276</v>
      </c>
      <c r="B862" s="73" t="s">
        <v>2275</v>
      </c>
      <c r="C862" s="73" t="s">
        <v>285</v>
      </c>
      <c r="D862" s="73" t="s">
        <v>364</v>
      </c>
      <c r="E862" s="74">
        <v>30</v>
      </c>
      <c r="F862" s="73" t="s">
        <v>365</v>
      </c>
      <c r="G862" s="74">
        <v>50</v>
      </c>
      <c r="H862" s="73" t="s">
        <v>2277</v>
      </c>
      <c r="I862" s="74">
        <v>60</v>
      </c>
      <c r="J862" s="75">
        <v>262.56</v>
      </c>
      <c r="K862" s="75">
        <f t="shared" si="13"/>
        <v>15753.6</v>
      </c>
      <c r="L862" s="76" t="s">
        <v>298</v>
      </c>
      <c r="M862" s="73" t="s">
        <v>290</v>
      </c>
      <c r="N862" s="76" t="s">
        <v>299</v>
      </c>
      <c r="O862" s="77" t="s">
        <v>299</v>
      </c>
      <c r="P862" s="78">
        <v>45444</v>
      </c>
      <c r="Q862" s="74" t="s">
        <v>292</v>
      </c>
      <c r="R862" s="74" t="s">
        <v>293</v>
      </c>
      <c r="S862" s="74"/>
      <c r="T862" s="74"/>
      <c r="U862" s="74"/>
    </row>
    <row r="863" spans="1:21" x14ac:dyDescent="0.25">
      <c r="A863" s="73" t="s">
        <v>2278</v>
      </c>
      <c r="B863" s="73" t="s">
        <v>2279</v>
      </c>
      <c r="C863" s="73" t="s">
        <v>285</v>
      </c>
      <c r="D863" s="73" t="s">
        <v>296</v>
      </c>
      <c r="E863" s="74">
        <v>30</v>
      </c>
      <c r="F863" s="73" t="s">
        <v>297</v>
      </c>
      <c r="G863" s="74">
        <v>400</v>
      </c>
      <c r="H863" s="73" t="s">
        <v>288</v>
      </c>
      <c r="I863" s="74">
        <v>243</v>
      </c>
      <c r="J863" s="75">
        <v>50.36</v>
      </c>
      <c r="K863" s="75">
        <f t="shared" si="13"/>
        <v>12237.48</v>
      </c>
      <c r="L863" s="76" t="s">
        <v>298</v>
      </c>
      <c r="M863" s="73" t="s">
        <v>290</v>
      </c>
      <c r="N863" s="76" t="s">
        <v>299</v>
      </c>
      <c r="O863" s="77" t="s">
        <v>299</v>
      </c>
      <c r="P863" s="78">
        <v>45444</v>
      </c>
      <c r="Q863" s="74" t="s">
        <v>292</v>
      </c>
      <c r="R863" s="74" t="s">
        <v>293</v>
      </c>
      <c r="S863" s="74"/>
      <c r="T863" s="74"/>
      <c r="U863" s="74"/>
    </row>
    <row r="864" spans="1:21" x14ac:dyDescent="0.25">
      <c r="A864" s="73" t="s">
        <v>2280</v>
      </c>
      <c r="B864" s="73" t="s">
        <v>2281</v>
      </c>
      <c r="C864" s="73" t="s">
        <v>285</v>
      </c>
      <c r="D864" s="73" t="s">
        <v>296</v>
      </c>
      <c r="E864" s="74">
        <v>30</v>
      </c>
      <c r="F864" s="73" t="s">
        <v>297</v>
      </c>
      <c r="G864" s="74">
        <v>1155</v>
      </c>
      <c r="H864" s="73" t="s">
        <v>288</v>
      </c>
      <c r="I864" s="74">
        <v>4</v>
      </c>
      <c r="J864" s="75">
        <v>268.01</v>
      </c>
      <c r="K864" s="75">
        <f t="shared" si="13"/>
        <v>1072.04</v>
      </c>
      <c r="L864" s="76" t="s">
        <v>298</v>
      </c>
      <c r="M864" s="73" t="s">
        <v>290</v>
      </c>
      <c r="N864" s="76" t="s">
        <v>299</v>
      </c>
      <c r="O864" s="77" t="s">
        <v>299</v>
      </c>
      <c r="P864" s="78">
        <v>45444</v>
      </c>
      <c r="Q864" s="74" t="s">
        <v>292</v>
      </c>
      <c r="R864" s="74" t="s">
        <v>293</v>
      </c>
      <c r="S864" s="74"/>
      <c r="T864" s="74"/>
      <c r="U864" s="74"/>
    </row>
    <row r="865" spans="1:21" x14ac:dyDescent="0.25">
      <c r="A865" s="73" t="s">
        <v>2282</v>
      </c>
      <c r="B865" s="73" t="s">
        <v>2283</v>
      </c>
      <c r="C865" s="73" t="s">
        <v>285</v>
      </c>
      <c r="D865" s="73" t="s">
        <v>286</v>
      </c>
      <c r="E865" s="74">
        <v>28</v>
      </c>
      <c r="F865" s="73" t="s">
        <v>287</v>
      </c>
      <c r="G865" s="74">
        <v>10</v>
      </c>
      <c r="H865" s="73" t="s">
        <v>288</v>
      </c>
      <c r="I865" s="74">
        <v>3</v>
      </c>
      <c r="J865" s="75">
        <v>1613.14</v>
      </c>
      <c r="K865" s="75">
        <f t="shared" si="13"/>
        <v>4839.42</v>
      </c>
      <c r="L865" s="76" t="s">
        <v>298</v>
      </c>
      <c r="M865" s="73" t="s">
        <v>290</v>
      </c>
      <c r="N865" s="76" t="s">
        <v>399</v>
      </c>
      <c r="O865" s="77" t="s">
        <v>399</v>
      </c>
      <c r="P865" s="78">
        <v>45444</v>
      </c>
      <c r="Q865" s="74" t="s">
        <v>292</v>
      </c>
      <c r="R865" s="74" t="s">
        <v>293</v>
      </c>
      <c r="S865" s="74"/>
      <c r="T865" s="74"/>
      <c r="U865" s="74"/>
    </row>
    <row r="866" spans="1:21" x14ac:dyDescent="0.25">
      <c r="A866" s="73" t="s">
        <v>2284</v>
      </c>
      <c r="B866" s="73" t="s">
        <v>2285</v>
      </c>
      <c r="C866" s="73" t="s">
        <v>285</v>
      </c>
      <c r="D866" s="73" t="s">
        <v>364</v>
      </c>
      <c r="E866" s="74">
        <v>28</v>
      </c>
      <c r="F866" s="73" t="s">
        <v>365</v>
      </c>
      <c r="G866" s="74">
        <v>2.5</v>
      </c>
      <c r="H866" s="73" t="s">
        <v>288</v>
      </c>
      <c r="I866" s="74">
        <v>5</v>
      </c>
      <c r="J866" s="75">
        <v>941.43</v>
      </c>
      <c r="K866" s="75">
        <f t="shared" si="13"/>
        <v>4707.1499999999996</v>
      </c>
      <c r="L866" s="76" t="s">
        <v>298</v>
      </c>
      <c r="M866" s="73" t="s">
        <v>290</v>
      </c>
      <c r="N866" s="76" t="s">
        <v>299</v>
      </c>
      <c r="O866" s="77" t="s">
        <v>299</v>
      </c>
      <c r="P866" s="78">
        <v>45444</v>
      </c>
      <c r="Q866" s="74" t="s">
        <v>292</v>
      </c>
      <c r="R866" s="74" t="s">
        <v>293</v>
      </c>
      <c r="S866" s="74"/>
      <c r="T866" s="74"/>
      <c r="U866" s="74"/>
    </row>
    <row r="867" spans="1:21" x14ac:dyDescent="0.25">
      <c r="A867" s="73" t="s">
        <v>2286</v>
      </c>
      <c r="B867" s="73" t="s">
        <v>2287</v>
      </c>
      <c r="C867" s="73" t="s">
        <v>285</v>
      </c>
      <c r="D867" s="73" t="s">
        <v>286</v>
      </c>
      <c r="E867" s="74">
        <v>2</v>
      </c>
      <c r="F867" s="73" t="s">
        <v>302</v>
      </c>
      <c r="G867" s="74">
        <v>2</v>
      </c>
      <c r="H867" s="73" t="s">
        <v>409</v>
      </c>
      <c r="I867" s="74">
        <v>16</v>
      </c>
      <c r="J867" s="75">
        <v>178.3</v>
      </c>
      <c r="K867" s="75">
        <f t="shared" si="13"/>
        <v>2852.8</v>
      </c>
      <c r="L867" s="76" t="s">
        <v>298</v>
      </c>
      <c r="M867" s="73" t="s">
        <v>290</v>
      </c>
      <c r="N867" s="76" t="s">
        <v>299</v>
      </c>
      <c r="O867" s="77" t="s">
        <v>299</v>
      </c>
      <c r="P867" s="78">
        <v>45444</v>
      </c>
      <c r="Q867" s="74" t="s">
        <v>292</v>
      </c>
      <c r="R867" s="74" t="s">
        <v>293</v>
      </c>
      <c r="S867" s="74"/>
      <c r="T867" s="74"/>
      <c r="U867" s="74"/>
    </row>
    <row r="868" spans="1:21" x14ac:dyDescent="0.25">
      <c r="A868" s="73" t="s">
        <v>2288</v>
      </c>
      <c r="B868" s="73" t="s">
        <v>2289</v>
      </c>
      <c r="C868" s="73" t="s">
        <v>285</v>
      </c>
      <c r="D868" s="73" t="s">
        <v>286</v>
      </c>
      <c r="E868" s="74">
        <v>30</v>
      </c>
      <c r="F868" s="73" t="s">
        <v>302</v>
      </c>
      <c r="G868" s="74">
        <v>10</v>
      </c>
      <c r="H868" s="73" t="s">
        <v>288</v>
      </c>
      <c r="I868" s="74">
        <v>14</v>
      </c>
      <c r="J868" s="75">
        <v>657.03</v>
      </c>
      <c r="K868" s="75">
        <f t="shared" si="13"/>
        <v>9198.42</v>
      </c>
      <c r="L868" s="76" t="s">
        <v>298</v>
      </c>
      <c r="M868" s="73" t="s">
        <v>290</v>
      </c>
      <c r="N868" s="76" t="s">
        <v>299</v>
      </c>
      <c r="O868" s="77" t="s">
        <v>299</v>
      </c>
      <c r="P868" s="78">
        <v>45444</v>
      </c>
      <c r="Q868" s="74" t="s">
        <v>292</v>
      </c>
      <c r="R868" s="74" t="s">
        <v>293</v>
      </c>
      <c r="S868" s="74"/>
      <c r="T868" s="74"/>
      <c r="U868" s="74"/>
    </row>
  </sheetData>
  <autoFilter ref="E1:U868" xr:uid="{C184F6CC-CA08-4D15-A1F7-30EA41C31439}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ECE1F-1067-42B2-AC0F-6054E38EFA94}">
  <dimension ref="A2:E28"/>
  <sheetViews>
    <sheetView topLeftCell="A11" zoomScale="130" zoomScaleNormal="130" workbookViewId="0">
      <selection activeCell="G12" sqref="G12"/>
    </sheetView>
  </sheetViews>
  <sheetFormatPr baseColWidth="10" defaultRowHeight="13.2" x14ac:dyDescent="0.25"/>
  <cols>
    <col min="1" max="1" width="55.6640625" style="76" bestFit="1" customWidth="1"/>
    <col min="2" max="2" width="19.44140625" style="76" customWidth="1"/>
    <col min="3" max="3" width="11.5546875" style="76"/>
    <col min="4" max="4" width="15" style="76" customWidth="1"/>
    <col min="5" max="5" width="17.5546875" style="76" customWidth="1"/>
    <col min="6" max="256" width="11.5546875" style="76"/>
    <col min="257" max="257" width="55.6640625" style="76" bestFit="1" customWidth="1"/>
    <col min="258" max="258" width="19.44140625" style="76" customWidth="1"/>
    <col min="259" max="259" width="11.5546875" style="76"/>
    <col min="260" max="260" width="15" style="76" customWidth="1"/>
    <col min="261" max="261" width="17.5546875" style="76" customWidth="1"/>
    <col min="262" max="512" width="11.5546875" style="76"/>
    <col min="513" max="513" width="55.6640625" style="76" bestFit="1" customWidth="1"/>
    <col min="514" max="514" width="19.44140625" style="76" customWidth="1"/>
    <col min="515" max="515" width="11.5546875" style="76"/>
    <col min="516" max="516" width="15" style="76" customWidth="1"/>
    <col min="517" max="517" width="17.5546875" style="76" customWidth="1"/>
    <col min="518" max="768" width="11.5546875" style="76"/>
    <col min="769" max="769" width="55.6640625" style="76" bestFit="1" customWidth="1"/>
    <col min="770" max="770" width="19.44140625" style="76" customWidth="1"/>
    <col min="771" max="771" width="11.5546875" style="76"/>
    <col min="772" max="772" width="15" style="76" customWidth="1"/>
    <col min="773" max="773" width="17.5546875" style="76" customWidth="1"/>
    <col min="774" max="1024" width="11.5546875" style="76"/>
    <col min="1025" max="1025" width="55.6640625" style="76" bestFit="1" customWidth="1"/>
    <col min="1026" max="1026" width="19.44140625" style="76" customWidth="1"/>
    <col min="1027" max="1027" width="11.5546875" style="76"/>
    <col min="1028" max="1028" width="15" style="76" customWidth="1"/>
    <col min="1029" max="1029" width="17.5546875" style="76" customWidth="1"/>
    <col min="1030" max="1280" width="11.5546875" style="76"/>
    <col min="1281" max="1281" width="55.6640625" style="76" bestFit="1" customWidth="1"/>
    <col min="1282" max="1282" width="19.44140625" style="76" customWidth="1"/>
    <col min="1283" max="1283" width="11.5546875" style="76"/>
    <col min="1284" max="1284" width="15" style="76" customWidth="1"/>
    <col min="1285" max="1285" width="17.5546875" style="76" customWidth="1"/>
    <col min="1286" max="1536" width="11.5546875" style="76"/>
    <col min="1537" max="1537" width="55.6640625" style="76" bestFit="1" customWidth="1"/>
    <col min="1538" max="1538" width="19.44140625" style="76" customWidth="1"/>
    <col min="1539" max="1539" width="11.5546875" style="76"/>
    <col min="1540" max="1540" width="15" style="76" customWidth="1"/>
    <col min="1541" max="1541" width="17.5546875" style="76" customWidth="1"/>
    <col min="1542" max="1792" width="11.5546875" style="76"/>
    <col min="1793" max="1793" width="55.6640625" style="76" bestFit="1" customWidth="1"/>
    <col min="1794" max="1794" width="19.44140625" style="76" customWidth="1"/>
    <col min="1795" max="1795" width="11.5546875" style="76"/>
    <col min="1796" max="1796" width="15" style="76" customWidth="1"/>
    <col min="1797" max="1797" width="17.5546875" style="76" customWidth="1"/>
    <col min="1798" max="2048" width="11.5546875" style="76"/>
    <col min="2049" max="2049" width="55.6640625" style="76" bestFit="1" customWidth="1"/>
    <col min="2050" max="2050" width="19.44140625" style="76" customWidth="1"/>
    <col min="2051" max="2051" width="11.5546875" style="76"/>
    <col min="2052" max="2052" width="15" style="76" customWidth="1"/>
    <col min="2053" max="2053" width="17.5546875" style="76" customWidth="1"/>
    <col min="2054" max="2304" width="11.5546875" style="76"/>
    <col min="2305" max="2305" width="55.6640625" style="76" bestFit="1" customWidth="1"/>
    <col min="2306" max="2306" width="19.44140625" style="76" customWidth="1"/>
    <col min="2307" max="2307" width="11.5546875" style="76"/>
    <col min="2308" max="2308" width="15" style="76" customWidth="1"/>
    <col min="2309" max="2309" width="17.5546875" style="76" customWidth="1"/>
    <col min="2310" max="2560" width="11.5546875" style="76"/>
    <col min="2561" max="2561" width="55.6640625" style="76" bestFit="1" customWidth="1"/>
    <col min="2562" max="2562" width="19.44140625" style="76" customWidth="1"/>
    <col min="2563" max="2563" width="11.5546875" style="76"/>
    <col min="2564" max="2564" width="15" style="76" customWidth="1"/>
    <col min="2565" max="2565" width="17.5546875" style="76" customWidth="1"/>
    <col min="2566" max="2816" width="11.5546875" style="76"/>
    <col min="2817" max="2817" width="55.6640625" style="76" bestFit="1" customWidth="1"/>
    <col min="2818" max="2818" width="19.44140625" style="76" customWidth="1"/>
    <col min="2819" max="2819" width="11.5546875" style="76"/>
    <col min="2820" max="2820" width="15" style="76" customWidth="1"/>
    <col min="2821" max="2821" width="17.5546875" style="76" customWidth="1"/>
    <col min="2822" max="3072" width="11.5546875" style="76"/>
    <col min="3073" max="3073" width="55.6640625" style="76" bestFit="1" customWidth="1"/>
    <col min="3074" max="3074" width="19.44140625" style="76" customWidth="1"/>
    <col min="3075" max="3075" width="11.5546875" style="76"/>
    <col min="3076" max="3076" width="15" style="76" customWidth="1"/>
    <col min="3077" max="3077" width="17.5546875" style="76" customWidth="1"/>
    <col min="3078" max="3328" width="11.5546875" style="76"/>
    <col min="3329" max="3329" width="55.6640625" style="76" bestFit="1" customWidth="1"/>
    <col min="3330" max="3330" width="19.44140625" style="76" customWidth="1"/>
    <col min="3331" max="3331" width="11.5546875" style="76"/>
    <col min="3332" max="3332" width="15" style="76" customWidth="1"/>
    <col min="3333" max="3333" width="17.5546875" style="76" customWidth="1"/>
    <col min="3334" max="3584" width="11.5546875" style="76"/>
    <col min="3585" max="3585" width="55.6640625" style="76" bestFit="1" customWidth="1"/>
    <col min="3586" max="3586" width="19.44140625" style="76" customWidth="1"/>
    <col min="3587" max="3587" width="11.5546875" style="76"/>
    <col min="3588" max="3588" width="15" style="76" customWidth="1"/>
    <col min="3589" max="3589" width="17.5546875" style="76" customWidth="1"/>
    <col min="3590" max="3840" width="11.5546875" style="76"/>
    <col min="3841" max="3841" width="55.6640625" style="76" bestFit="1" customWidth="1"/>
    <col min="3842" max="3842" width="19.44140625" style="76" customWidth="1"/>
    <col min="3843" max="3843" width="11.5546875" style="76"/>
    <col min="3844" max="3844" width="15" style="76" customWidth="1"/>
    <col min="3845" max="3845" width="17.5546875" style="76" customWidth="1"/>
    <col min="3846" max="4096" width="11.5546875" style="76"/>
    <col min="4097" max="4097" width="55.6640625" style="76" bestFit="1" customWidth="1"/>
    <col min="4098" max="4098" width="19.44140625" style="76" customWidth="1"/>
    <col min="4099" max="4099" width="11.5546875" style="76"/>
    <col min="4100" max="4100" width="15" style="76" customWidth="1"/>
    <col min="4101" max="4101" width="17.5546875" style="76" customWidth="1"/>
    <col min="4102" max="4352" width="11.5546875" style="76"/>
    <col min="4353" max="4353" width="55.6640625" style="76" bestFit="1" customWidth="1"/>
    <col min="4354" max="4354" width="19.44140625" style="76" customWidth="1"/>
    <col min="4355" max="4355" width="11.5546875" style="76"/>
    <col min="4356" max="4356" width="15" style="76" customWidth="1"/>
    <col min="4357" max="4357" width="17.5546875" style="76" customWidth="1"/>
    <col min="4358" max="4608" width="11.5546875" style="76"/>
    <col min="4609" max="4609" width="55.6640625" style="76" bestFit="1" customWidth="1"/>
    <col min="4610" max="4610" width="19.44140625" style="76" customWidth="1"/>
    <col min="4611" max="4611" width="11.5546875" style="76"/>
    <col min="4612" max="4612" width="15" style="76" customWidth="1"/>
    <col min="4613" max="4613" width="17.5546875" style="76" customWidth="1"/>
    <col min="4614" max="4864" width="11.5546875" style="76"/>
    <col min="4865" max="4865" width="55.6640625" style="76" bestFit="1" customWidth="1"/>
    <col min="4866" max="4866" width="19.44140625" style="76" customWidth="1"/>
    <col min="4867" max="4867" width="11.5546875" style="76"/>
    <col min="4868" max="4868" width="15" style="76" customWidth="1"/>
    <col min="4869" max="4869" width="17.5546875" style="76" customWidth="1"/>
    <col min="4870" max="5120" width="11.5546875" style="76"/>
    <col min="5121" max="5121" width="55.6640625" style="76" bestFit="1" customWidth="1"/>
    <col min="5122" max="5122" width="19.44140625" style="76" customWidth="1"/>
    <col min="5123" max="5123" width="11.5546875" style="76"/>
    <col min="5124" max="5124" width="15" style="76" customWidth="1"/>
    <col min="5125" max="5125" width="17.5546875" style="76" customWidth="1"/>
    <col min="5126" max="5376" width="11.5546875" style="76"/>
    <col min="5377" max="5377" width="55.6640625" style="76" bestFit="1" customWidth="1"/>
    <col min="5378" max="5378" width="19.44140625" style="76" customWidth="1"/>
    <col min="5379" max="5379" width="11.5546875" style="76"/>
    <col min="5380" max="5380" width="15" style="76" customWidth="1"/>
    <col min="5381" max="5381" width="17.5546875" style="76" customWidth="1"/>
    <col min="5382" max="5632" width="11.5546875" style="76"/>
    <col min="5633" max="5633" width="55.6640625" style="76" bestFit="1" customWidth="1"/>
    <col min="5634" max="5634" width="19.44140625" style="76" customWidth="1"/>
    <col min="5635" max="5635" width="11.5546875" style="76"/>
    <col min="5636" max="5636" width="15" style="76" customWidth="1"/>
    <col min="5637" max="5637" width="17.5546875" style="76" customWidth="1"/>
    <col min="5638" max="5888" width="11.5546875" style="76"/>
    <col min="5889" max="5889" width="55.6640625" style="76" bestFit="1" customWidth="1"/>
    <col min="5890" max="5890" width="19.44140625" style="76" customWidth="1"/>
    <col min="5891" max="5891" width="11.5546875" style="76"/>
    <col min="5892" max="5892" width="15" style="76" customWidth="1"/>
    <col min="5893" max="5893" width="17.5546875" style="76" customWidth="1"/>
    <col min="5894" max="6144" width="11.5546875" style="76"/>
    <col min="6145" max="6145" width="55.6640625" style="76" bestFit="1" customWidth="1"/>
    <col min="6146" max="6146" width="19.44140625" style="76" customWidth="1"/>
    <col min="6147" max="6147" width="11.5546875" style="76"/>
    <col min="6148" max="6148" width="15" style="76" customWidth="1"/>
    <col min="6149" max="6149" width="17.5546875" style="76" customWidth="1"/>
    <col min="6150" max="6400" width="11.5546875" style="76"/>
    <col min="6401" max="6401" width="55.6640625" style="76" bestFit="1" customWidth="1"/>
    <col min="6402" max="6402" width="19.44140625" style="76" customWidth="1"/>
    <col min="6403" max="6403" width="11.5546875" style="76"/>
    <col min="6404" max="6404" width="15" style="76" customWidth="1"/>
    <col min="6405" max="6405" width="17.5546875" style="76" customWidth="1"/>
    <col min="6406" max="6656" width="11.5546875" style="76"/>
    <col min="6657" max="6657" width="55.6640625" style="76" bestFit="1" customWidth="1"/>
    <col min="6658" max="6658" width="19.44140625" style="76" customWidth="1"/>
    <col min="6659" max="6659" width="11.5546875" style="76"/>
    <col min="6660" max="6660" width="15" style="76" customWidth="1"/>
    <col min="6661" max="6661" width="17.5546875" style="76" customWidth="1"/>
    <col min="6662" max="6912" width="11.5546875" style="76"/>
    <col min="6913" max="6913" width="55.6640625" style="76" bestFit="1" customWidth="1"/>
    <col min="6914" max="6914" width="19.44140625" style="76" customWidth="1"/>
    <col min="6915" max="6915" width="11.5546875" style="76"/>
    <col min="6916" max="6916" width="15" style="76" customWidth="1"/>
    <col min="6917" max="6917" width="17.5546875" style="76" customWidth="1"/>
    <col min="6918" max="7168" width="11.5546875" style="76"/>
    <col min="7169" max="7169" width="55.6640625" style="76" bestFit="1" customWidth="1"/>
    <col min="7170" max="7170" width="19.44140625" style="76" customWidth="1"/>
    <col min="7171" max="7171" width="11.5546875" style="76"/>
    <col min="7172" max="7172" width="15" style="76" customWidth="1"/>
    <col min="7173" max="7173" width="17.5546875" style="76" customWidth="1"/>
    <col min="7174" max="7424" width="11.5546875" style="76"/>
    <col min="7425" max="7425" width="55.6640625" style="76" bestFit="1" customWidth="1"/>
    <col min="7426" max="7426" width="19.44140625" style="76" customWidth="1"/>
    <col min="7427" max="7427" width="11.5546875" style="76"/>
    <col min="7428" max="7428" width="15" style="76" customWidth="1"/>
    <col min="7429" max="7429" width="17.5546875" style="76" customWidth="1"/>
    <col min="7430" max="7680" width="11.5546875" style="76"/>
    <col min="7681" max="7681" width="55.6640625" style="76" bestFit="1" customWidth="1"/>
    <col min="7682" max="7682" width="19.44140625" style="76" customWidth="1"/>
    <col min="7683" max="7683" width="11.5546875" style="76"/>
    <col min="7684" max="7684" width="15" style="76" customWidth="1"/>
    <col min="7685" max="7685" width="17.5546875" style="76" customWidth="1"/>
    <col min="7686" max="7936" width="11.5546875" style="76"/>
    <col min="7937" max="7937" width="55.6640625" style="76" bestFit="1" customWidth="1"/>
    <col min="7938" max="7938" width="19.44140625" style="76" customWidth="1"/>
    <col min="7939" max="7939" width="11.5546875" style="76"/>
    <col min="7940" max="7940" width="15" style="76" customWidth="1"/>
    <col min="7941" max="7941" width="17.5546875" style="76" customWidth="1"/>
    <col min="7942" max="8192" width="11.5546875" style="76"/>
    <col min="8193" max="8193" width="55.6640625" style="76" bestFit="1" customWidth="1"/>
    <col min="8194" max="8194" width="19.44140625" style="76" customWidth="1"/>
    <col min="8195" max="8195" width="11.5546875" style="76"/>
    <col min="8196" max="8196" width="15" style="76" customWidth="1"/>
    <col min="8197" max="8197" width="17.5546875" style="76" customWidth="1"/>
    <col min="8198" max="8448" width="11.5546875" style="76"/>
    <col min="8449" max="8449" width="55.6640625" style="76" bestFit="1" customWidth="1"/>
    <col min="8450" max="8450" width="19.44140625" style="76" customWidth="1"/>
    <col min="8451" max="8451" width="11.5546875" style="76"/>
    <col min="8452" max="8452" width="15" style="76" customWidth="1"/>
    <col min="8453" max="8453" width="17.5546875" style="76" customWidth="1"/>
    <col min="8454" max="8704" width="11.5546875" style="76"/>
    <col min="8705" max="8705" width="55.6640625" style="76" bestFit="1" customWidth="1"/>
    <col min="8706" max="8706" width="19.44140625" style="76" customWidth="1"/>
    <col min="8707" max="8707" width="11.5546875" style="76"/>
    <col min="8708" max="8708" width="15" style="76" customWidth="1"/>
    <col min="8709" max="8709" width="17.5546875" style="76" customWidth="1"/>
    <col min="8710" max="8960" width="11.5546875" style="76"/>
    <col min="8961" max="8961" width="55.6640625" style="76" bestFit="1" customWidth="1"/>
    <col min="8962" max="8962" width="19.44140625" style="76" customWidth="1"/>
    <col min="8963" max="8963" width="11.5546875" style="76"/>
    <col min="8964" max="8964" width="15" style="76" customWidth="1"/>
    <col min="8965" max="8965" width="17.5546875" style="76" customWidth="1"/>
    <col min="8966" max="9216" width="11.5546875" style="76"/>
    <col min="9217" max="9217" width="55.6640625" style="76" bestFit="1" customWidth="1"/>
    <col min="9218" max="9218" width="19.44140625" style="76" customWidth="1"/>
    <col min="9219" max="9219" width="11.5546875" style="76"/>
    <col min="9220" max="9220" width="15" style="76" customWidth="1"/>
    <col min="9221" max="9221" width="17.5546875" style="76" customWidth="1"/>
    <col min="9222" max="9472" width="11.5546875" style="76"/>
    <col min="9473" max="9473" width="55.6640625" style="76" bestFit="1" customWidth="1"/>
    <col min="9474" max="9474" width="19.44140625" style="76" customWidth="1"/>
    <col min="9475" max="9475" width="11.5546875" style="76"/>
    <col min="9476" max="9476" width="15" style="76" customWidth="1"/>
    <col min="9477" max="9477" width="17.5546875" style="76" customWidth="1"/>
    <col min="9478" max="9728" width="11.5546875" style="76"/>
    <col min="9729" max="9729" width="55.6640625" style="76" bestFit="1" customWidth="1"/>
    <col min="9730" max="9730" width="19.44140625" style="76" customWidth="1"/>
    <col min="9731" max="9731" width="11.5546875" style="76"/>
    <col min="9732" max="9732" width="15" style="76" customWidth="1"/>
    <col min="9733" max="9733" width="17.5546875" style="76" customWidth="1"/>
    <col min="9734" max="9984" width="11.5546875" style="76"/>
    <col min="9985" max="9985" width="55.6640625" style="76" bestFit="1" customWidth="1"/>
    <col min="9986" max="9986" width="19.44140625" style="76" customWidth="1"/>
    <col min="9987" max="9987" width="11.5546875" style="76"/>
    <col min="9988" max="9988" width="15" style="76" customWidth="1"/>
    <col min="9989" max="9989" width="17.5546875" style="76" customWidth="1"/>
    <col min="9990" max="10240" width="11.5546875" style="76"/>
    <col min="10241" max="10241" width="55.6640625" style="76" bestFit="1" customWidth="1"/>
    <col min="10242" max="10242" width="19.44140625" style="76" customWidth="1"/>
    <col min="10243" max="10243" width="11.5546875" style="76"/>
    <col min="10244" max="10244" width="15" style="76" customWidth="1"/>
    <col min="10245" max="10245" width="17.5546875" style="76" customWidth="1"/>
    <col min="10246" max="10496" width="11.5546875" style="76"/>
    <col min="10497" max="10497" width="55.6640625" style="76" bestFit="1" customWidth="1"/>
    <col min="10498" max="10498" width="19.44140625" style="76" customWidth="1"/>
    <col min="10499" max="10499" width="11.5546875" style="76"/>
    <col min="10500" max="10500" width="15" style="76" customWidth="1"/>
    <col min="10501" max="10501" width="17.5546875" style="76" customWidth="1"/>
    <col min="10502" max="10752" width="11.5546875" style="76"/>
    <col min="10753" max="10753" width="55.6640625" style="76" bestFit="1" customWidth="1"/>
    <col min="10754" max="10754" width="19.44140625" style="76" customWidth="1"/>
    <col min="10755" max="10755" width="11.5546875" style="76"/>
    <col min="10756" max="10756" width="15" style="76" customWidth="1"/>
    <col min="10757" max="10757" width="17.5546875" style="76" customWidth="1"/>
    <col min="10758" max="11008" width="11.5546875" style="76"/>
    <col min="11009" max="11009" width="55.6640625" style="76" bestFit="1" customWidth="1"/>
    <col min="11010" max="11010" width="19.44140625" style="76" customWidth="1"/>
    <col min="11011" max="11011" width="11.5546875" style="76"/>
    <col min="11012" max="11012" width="15" style="76" customWidth="1"/>
    <col min="11013" max="11013" width="17.5546875" style="76" customWidth="1"/>
    <col min="11014" max="11264" width="11.5546875" style="76"/>
    <col min="11265" max="11265" width="55.6640625" style="76" bestFit="1" customWidth="1"/>
    <col min="11266" max="11266" width="19.44140625" style="76" customWidth="1"/>
    <col min="11267" max="11267" width="11.5546875" style="76"/>
    <col min="11268" max="11268" width="15" style="76" customWidth="1"/>
    <col min="11269" max="11269" width="17.5546875" style="76" customWidth="1"/>
    <col min="11270" max="11520" width="11.5546875" style="76"/>
    <col min="11521" max="11521" width="55.6640625" style="76" bestFit="1" customWidth="1"/>
    <col min="11522" max="11522" width="19.44140625" style="76" customWidth="1"/>
    <col min="11523" max="11523" width="11.5546875" style="76"/>
    <col min="11524" max="11524" width="15" style="76" customWidth="1"/>
    <col min="11525" max="11525" width="17.5546875" style="76" customWidth="1"/>
    <col min="11526" max="11776" width="11.5546875" style="76"/>
    <col min="11777" max="11777" width="55.6640625" style="76" bestFit="1" customWidth="1"/>
    <col min="11778" max="11778" width="19.44140625" style="76" customWidth="1"/>
    <col min="11779" max="11779" width="11.5546875" style="76"/>
    <col min="11780" max="11780" width="15" style="76" customWidth="1"/>
    <col min="11781" max="11781" width="17.5546875" style="76" customWidth="1"/>
    <col min="11782" max="12032" width="11.5546875" style="76"/>
    <col min="12033" max="12033" width="55.6640625" style="76" bestFit="1" customWidth="1"/>
    <col min="12034" max="12034" width="19.44140625" style="76" customWidth="1"/>
    <col min="12035" max="12035" width="11.5546875" style="76"/>
    <col min="12036" max="12036" width="15" style="76" customWidth="1"/>
    <col min="12037" max="12037" width="17.5546875" style="76" customWidth="1"/>
    <col min="12038" max="12288" width="11.5546875" style="76"/>
    <col min="12289" max="12289" width="55.6640625" style="76" bestFit="1" customWidth="1"/>
    <col min="12290" max="12290" width="19.44140625" style="76" customWidth="1"/>
    <col min="12291" max="12291" width="11.5546875" style="76"/>
    <col min="12292" max="12292" width="15" style="76" customWidth="1"/>
    <col min="12293" max="12293" width="17.5546875" style="76" customWidth="1"/>
    <col min="12294" max="12544" width="11.5546875" style="76"/>
    <col min="12545" max="12545" width="55.6640625" style="76" bestFit="1" customWidth="1"/>
    <col min="12546" max="12546" width="19.44140625" style="76" customWidth="1"/>
    <col min="12547" max="12547" width="11.5546875" style="76"/>
    <col min="12548" max="12548" width="15" style="76" customWidth="1"/>
    <col min="12549" max="12549" width="17.5546875" style="76" customWidth="1"/>
    <col min="12550" max="12800" width="11.5546875" style="76"/>
    <col min="12801" max="12801" width="55.6640625" style="76" bestFit="1" customWidth="1"/>
    <col min="12802" max="12802" width="19.44140625" style="76" customWidth="1"/>
    <col min="12803" max="12803" width="11.5546875" style="76"/>
    <col min="12804" max="12804" width="15" style="76" customWidth="1"/>
    <col min="12805" max="12805" width="17.5546875" style="76" customWidth="1"/>
    <col min="12806" max="13056" width="11.5546875" style="76"/>
    <col min="13057" max="13057" width="55.6640625" style="76" bestFit="1" customWidth="1"/>
    <col min="13058" max="13058" width="19.44140625" style="76" customWidth="1"/>
    <col min="13059" max="13059" width="11.5546875" style="76"/>
    <col min="13060" max="13060" width="15" style="76" customWidth="1"/>
    <col min="13061" max="13061" width="17.5546875" style="76" customWidth="1"/>
    <col min="13062" max="13312" width="11.5546875" style="76"/>
    <col min="13313" max="13313" width="55.6640625" style="76" bestFit="1" customWidth="1"/>
    <col min="13314" max="13314" width="19.44140625" style="76" customWidth="1"/>
    <col min="13315" max="13315" width="11.5546875" style="76"/>
    <col min="13316" max="13316" width="15" style="76" customWidth="1"/>
    <col min="13317" max="13317" width="17.5546875" style="76" customWidth="1"/>
    <col min="13318" max="13568" width="11.5546875" style="76"/>
    <col min="13569" max="13569" width="55.6640625" style="76" bestFit="1" customWidth="1"/>
    <col min="13570" max="13570" width="19.44140625" style="76" customWidth="1"/>
    <col min="13571" max="13571" width="11.5546875" style="76"/>
    <col min="13572" max="13572" width="15" style="76" customWidth="1"/>
    <col min="13573" max="13573" width="17.5546875" style="76" customWidth="1"/>
    <col min="13574" max="13824" width="11.5546875" style="76"/>
    <col min="13825" max="13825" width="55.6640625" style="76" bestFit="1" customWidth="1"/>
    <col min="13826" max="13826" width="19.44140625" style="76" customWidth="1"/>
    <col min="13827" max="13827" width="11.5546875" style="76"/>
    <col min="13828" max="13828" width="15" style="76" customWidth="1"/>
    <col min="13829" max="13829" width="17.5546875" style="76" customWidth="1"/>
    <col min="13830" max="14080" width="11.5546875" style="76"/>
    <col min="14081" max="14081" width="55.6640625" style="76" bestFit="1" customWidth="1"/>
    <col min="14082" max="14082" width="19.44140625" style="76" customWidth="1"/>
    <col min="14083" max="14083" width="11.5546875" style="76"/>
    <col min="14084" max="14084" width="15" style="76" customWidth="1"/>
    <col min="14085" max="14085" width="17.5546875" style="76" customWidth="1"/>
    <col min="14086" max="14336" width="11.5546875" style="76"/>
    <col min="14337" max="14337" width="55.6640625" style="76" bestFit="1" customWidth="1"/>
    <col min="14338" max="14338" width="19.44140625" style="76" customWidth="1"/>
    <col min="14339" max="14339" width="11.5546875" style="76"/>
    <col min="14340" max="14340" width="15" style="76" customWidth="1"/>
    <col min="14341" max="14341" width="17.5546875" style="76" customWidth="1"/>
    <col min="14342" max="14592" width="11.5546875" style="76"/>
    <col min="14593" max="14593" width="55.6640625" style="76" bestFit="1" customWidth="1"/>
    <col min="14594" max="14594" width="19.44140625" style="76" customWidth="1"/>
    <col min="14595" max="14595" width="11.5546875" style="76"/>
    <col min="14596" max="14596" width="15" style="76" customWidth="1"/>
    <col min="14597" max="14597" width="17.5546875" style="76" customWidth="1"/>
    <col min="14598" max="14848" width="11.5546875" style="76"/>
    <col min="14849" max="14849" width="55.6640625" style="76" bestFit="1" customWidth="1"/>
    <col min="14850" max="14850" width="19.44140625" style="76" customWidth="1"/>
    <col min="14851" max="14851" width="11.5546875" style="76"/>
    <col min="14852" max="14852" width="15" style="76" customWidth="1"/>
    <col min="14853" max="14853" width="17.5546875" style="76" customWidth="1"/>
    <col min="14854" max="15104" width="11.5546875" style="76"/>
    <col min="15105" max="15105" width="55.6640625" style="76" bestFit="1" customWidth="1"/>
    <col min="15106" max="15106" width="19.44140625" style="76" customWidth="1"/>
    <col min="15107" max="15107" width="11.5546875" style="76"/>
    <col min="15108" max="15108" width="15" style="76" customWidth="1"/>
    <col min="15109" max="15109" width="17.5546875" style="76" customWidth="1"/>
    <col min="15110" max="15360" width="11.5546875" style="76"/>
    <col min="15361" max="15361" width="55.6640625" style="76" bestFit="1" customWidth="1"/>
    <col min="15362" max="15362" width="19.44140625" style="76" customWidth="1"/>
    <col min="15363" max="15363" width="11.5546875" style="76"/>
    <col min="15364" max="15364" width="15" style="76" customWidth="1"/>
    <col min="15365" max="15365" width="17.5546875" style="76" customWidth="1"/>
    <col min="15366" max="15616" width="11.5546875" style="76"/>
    <col min="15617" max="15617" width="55.6640625" style="76" bestFit="1" customWidth="1"/>
    <col min="15618" max="15618" width="19.44140625" style="76" customWidth="1"/>
    <col min="15619" max="15619" width="11.5546875" style="76"/>
    <col min="15620" max="15620" width="15" style="76" customWidth="1"/>
    <col min="15621" max="15621" width="17.5546875" style="76" customWidth="1"/>
    <col min="15622" max="15872" width="11.5546875" style="76"/>
    <col min="15873" max="15873" width="55.6640625" style="76" bestFit="1" customWidth="1"/>
    <col min="15874" max="15874" width="19.44140625" style="76" customWidth="1"/>
    <col min="15875" max="15875" width="11.5546875" style="76"/>
    <col min="15876" max="15876" width="15" style="76" customWidth="1"/>
    <col min="15877" max="15877" width="17.5546875" style="76" customWidth="1"/>
    <col min="15878" max="16128" width="11.5546875" style="76"/>
    <col min="16129" max="16129" width="55.6640625" style="76" bestFit="1" customWidth="1"/>
    <col min="16130" max="16130" width="19.44140625" style="76" customWidth="1"/>
    <col min="16131" max="16131" width="11.5546875" style="76"/>
    <col min="16132" max="16132" width="15" style="76" customWidth="1"/>
    <col min="16133" max="16133" width="17.5546875" style="76" customWidth="1"/>
    <col min="16134" max="16384" width="11.5546875" style="76"/>
  </cols>
  <sheetData>
    <row r="2" spans="1:5" ht="14.4" x14ac:dyDescent="0.3">
      <c r="A2" s="79" t="s">
        <v>2290</v>
      </c>
      <c r="B2" s="79"/>
      <c r="C2" s="80"/>
      <c r="D2" s="81"/>
      <c r="E2" s="81"/>
    </row>
    <row r="3" spans="1:5" ht="14.4" x14ac:dyDescent="0.3">
      <c r="A3" s="79" t="s">
        <v>2291</v>
      </c>
      <c r="B3" s="79"/>
      <c r="C3" s="80"/>
      <c r="D3" s="81"/>
      <c r="E3" s="81"/>
    </row>
    <row r="4" spans="1:5" ht="14.4" x14ac:dyDescent="0.3">
      <c r="A4" s="80"/>
      <c r="B4" s="80"/>
      <c r="C4" s="80"/>
      <c r="D4" s="81"/>
      <c r="E4" s="81"/>
    </row>
    <row r="5" spans="1:5" ht="14.4" x14ac:dyDescent="0.3">
      <c r="A5" s="82" t="s">
        <v>276</v>
      </c>
      <c r="B5" s="83" t="s">
        <v>2292</v>
      </c>
      <c r="C5" s="84"/>
      <c r="D5" s="85" t="s">
        <v>2293</v>
      </c>
      <c r="E5" s="86" t="s">
        <v>2294</v>
      </c>
    </row>
    <row r="6" spans="1:5" ht="14.4" x14ac:dyDescent="0.3">
      <c r="A6" s="87" t="s">
        <v>2295</v>
      </c>
      <c r="B6" s="88"/>
      <c r="C6" s="84"/>
      <c r="D6" s="89"/>
      <c r="E6" s="89"/>
    </row>
    <row r="7" spans="1:5" ht="14.4" x14ac:dyDescent="0.3">
      <c r="A7" s="87" t="s">
        <v>2296</v>
      </c>
      <c r="B7" s="88"/>
      <c r="C7" s="84"/>
      <c r="D7" s="90"/>
      <c r="E7" s="89"/>
    </row>
    <row r="8" spans="1:5" ht="14.4" x14ac:dyDescent="0.3">
      <c r="A8" s="87" t="s">
        <v>2297</v>
      </c>
      <c r="B8" s="88"/>
      <c r="D8" s="89"/>
      <c r="E8" s="89"/>
    </row>
    <row r="9" spans="1:5" ht="14.4" x14ac:dyDescent="0.3">
      <c r="A9" s="87" t="s">
        <v>2298</v>
      </c>
      <c r="B9" s="88"/>
      <c r="C9" s="91"/>
      <c r="D9" s="89"/>
      <c r="E9" s="89"/>
    </row>
    <row r="10" spans="1:5" ht="14.4" x14ac:dyDescent="0.3">
      <c r="A10" s="87" t="s">
        <v>2299</v>
      </c>
      <c r="B10" s="88"/>
      <c r="C10" s="91"/>
      <c r="D10" s="89"/>
      <c r="E10" s="89"/>
    </row>
    <row r="11" spans="1:5" ht="14.4" x14ac:dyDescent="0.3">
      <c r="A11" s="87" t="s">
        <v>2300</v>
      </c>
      <c r="B11" s="88"/>
      <c r="D11" s="89"/>
      <c r="E11" s="89"/>
    </row>
    <row r="12" spans="1:5" ht="14.4" x14ac:dyDescent="0.3">
      <c r="A12" s="87" t="s">
        <v>2301</v>
      </c>
      <c r="B12" s="88"/>
      <c r="C12" s="92"/>
      <c r="D12" s="89"/>
      <c r="E12" s="89"/>
    </row>
    <row r="13" spans="1:5" ht="14.4" x14ac:dyDescent="0.3">
      <c r="A13" s="87" t="s">
        <v>2302</v>
      </c>
      <c r="B13" s="88"/>
      <c r="C13" s="92"/>
      <c r="D13" s="89"/>
      <c r="E13" s="89"/>
    </row>
    <row r="14" spans="1:5" ht="14.4" x14ac:dyDescent="0.3">
      <c r="A14" s="87" t="s">
        <v>2303</v>
      </c>
      <c r="B14" s="88"/>
      <c r="C14" s="92"/>
      <c r="D14" s="89"/>
      <c r="E14" s="89"/>
    </row>
    <row r="15" spans="1:5" ht="14.4" x14ac:dyDescent="0.3">
      <c r="A15" s="87" t="s">
        <v>2304</v>
      </c>
      <c r="B15" s="88"/>
      <c r="C15" s="92"/>
      <c r="D15" s="89"/>
      <c r="E15" s="89"/>
    </row>
    <row r="16" spans="1:5" ht="14.4" x14ac:dyDescent="0.3">
      <c r="A16" s="87" t="s">
        <v>2305</v>
      </c>
      <c r="B16" s="88"/>
      <c r="C16" s="92"/>
      <c r="D16" s="89"/>
      <c r="E16" s="89"/>
    </row>
    <row r="17" spans="1:5" ht="14.4" x14ac:dyDescent="0.3">
      <c r="A17" s="87" t="s">
        <v>2306</v>
      </c>
      <c r="B17" s="88"/>
      <c r="C17" s="92"/>
      <c r="D17" s="89"/>
      <c r="E17" s="89"/>
    </row>
    <row r="18" spans="1:5" ht="14.4" x14ac:dyDescent="0.3">
      <c r="A18" s="87" t="s">
        <v>298</v>
      </c>
      <c r="B18" s="88"/>
      <c r="C18" s="92"/>
      <c r="D18" s="89"/>
      <c r="E18" s="89"/>
    </row>
    <row r="19" spans="1:5" ht="14.4" x14ac:dyDescent="0.3">
      <c r="A19" s="87" t="s">
        <v>2307</v>
      </c>
      <c r="B19" s="88"/>
      <c r="D19" s="89"/>
      <c r="E19" s="89"/>
    </row>
    <row r="20" spans="1:5" ht="14.4" x14ac:dyDescent="0.3">
      <c r="A20" s="87" t="s">
        <v>2308</v>
      </c>
      <c r="B20" s="88"/>
      <c r="D20" s="89"/>
      <c r="E20" s="89"/>
    </row>
    <row r="21" spans="1:5" ht="14.4" x14ac:dyDescent="0.3">
      <c r="A21" s="87" t="s">
        <v>2309</v>
      </c>
      <c r="B21" s="88"/>
      <c r="C21" s="92"/>
      <c r="D21" s="89"/>
      <c r="E21" s="89"/>
    </row>
    <row r="22" spans="1:5" ht="14.4" x14ac:dyDescent="0.3">
      <c r="A22" s="87" t="s">
        <v>2310</v>
      </c>
      <c r="B22" s="88"/>
      <c r="C22" s="92"/>
      <c r="D22" s="89"/>
      <c r="E22" s="89"/>
    </row>
    <row r="23" spans="1:5" ht="14.4" x14ac:dyDescent="0.3">
      <c r="A23" s="87" t="s">
        <v>2311</v>
      </c>
      <c r="B23" s="88"/>
      <c r="C23" s="92"/>
      <c r="D23" s="89"/>
      <c r="E23" s="89"/>
    </row>
    <row r="24" spans="1:5" ht="14.4" x14ac:dyDescent="0.3">
      <c r="A24" s="87" t="s">
        <v>2312</v>
      </c>
      <c r="B24" s="88"/>
      <c r="C24" s="93"/>
      <c r="D24" s="89"/>
      <c r="E24" s="89"/>
    </row>
    <row r="25" spans="1:5" ht="14.4" x14ac:dyDescent="0.3">
      <c r="A25" s="94" t="s">
        <v>2313</v>
      </c>
      <c r="B25" s="91">
        <f>SUM(B6:B24)</f>
        <v>0</v>
      </c>
      <c r="C25" s="95"/>
      <c r="D25" s="91">
        <f>SUM(D6:D24)</f>
        <v>0</v>
      </c>
      <c r="E25" s="91">
        <f>SUM(E7:E24)</f>
        <v>0</v>
      </c>
    </row>
    <row r="28" spans="1:5" x14ac:dyDescent="0.25">
      <c r="D28" s="92"/>
    </row>
  </sheetData>
  <mergeCells count="2">
    <mergeCell ref="A2:B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Page1</vt:lpstr>
      <vt:lpstr>Hoja3</vt:lpstr>
      <vt:lpstr>Page1 (2)</vt:lpstr>
      <vt:lpstr>1-24 DE JUNIO 2024</vt:lpstr>
      <vt:lpstr>TOTALES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Auxiliares de Cuentas del 01/jun./2024 al 30/jun./2024</dc:title>
  <dc:creator>IMPE</dc:creator>
  <cp:lastModifiedBy>Impe 7</cp:lastModifiedBy>
  <dcterms:created xsi:type="dcterms:W3CDTF">2024-07-11T19:20:02Z</dcterms:created>
  <dcterms:modified xsi:type="dcterms:W3CDTF">2024-07-11T20:52:08Z</dcterms:modified>
</cp:coreProperties>
</file>