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3\2do trim\CORREGIDO OSMAR\"/>
    </mc:Choice>
  </mc:AlternateContent>
  <workbookProtection workbookAlgorithmName="SHA-512" workbookHashValue="w7gMP/lrOxmBXyhb9nXyBL+PlLfV+k2y5uugklTpp3x6U62cVJA1ZOmsgCAeOY2RCSjwJcKH5rM9/T/51QeNBg==" workbookSaltValue="+CNNcdK8sv6MFxMqRFi50g==" workbookSpinCount="100000" lockStructure="1"/>
  <bookViews>
    <workbookView xWindow="0" yWindow="0" windowWidth="20490" windowHeight="7155"/>
  </bookViews>
  <sheets>
    <sheet name="EVHP" sheetId="1" r:id="rId1"/>
  </sheets>
  <definedNames>
    <definedName name="ANEXO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4" i="1" l="1"/>
  <c r="G83" i="1"/>
  <c r="F82" i="1"/>
  <c r="G80" i="1"/>
  <c r="G79" i="1"/>
  <c r="G78" i="1"/>
  <c r="G77" i="1"/>
  <c r="G76" i="1"/>
  <c r="E75" i="1"/>
  <c r="D75" i="1"/>
  <c r="G73" i="1"/>
  <c r="G72" i="1"/>
  <c r="G71" i="1"/>
  <c r="C70" i="1"/>
  <c r="G70" i="1" s="1"/>
  <c r="G66" i="1"/>
  <c r="G65" i="1"/>
  <c r="F64" i="1"/>
  <c r="G64" i="1" s="1"/>
  <c r="G62" i="1"/>
  <c r="G61" i="1"/>
  <c r="G60" i="1"/>
  <c r="G59" i="1"/>
  <c r="G58" i="1"/>
  <c r="E57" i="1"/>
  <c r="E68" i="1" s="1"/>
  <c r="D57" i="1"/>
  <c r="D68" i="1" s="1"/>
  <c r="D86" i="1" s="1"/>
  <c r="G55" i="1"/>
  <c r="G54" i="1"/>
  <c r="G53" i="1"/>
  <c r="C52" i="1"/>
  <c r="G52" i="1" s="1"/>
  <c r="F68" i="1" l="1"/>
  <c r="F86" i="1"/>
  <c r="G75" i="1"/>
  <c r="E86" i="1"/>
  <c r="G57" i="1"/>
  <c r="G82" i="1"/>
  <c r="C68" i="1"/>
  <c r="G39" i="1"/>
  <c r="G38" i="1"/>
  <c r="F37" i="1"/>
  <c r="G37" i="1" s="1"/>
  <c r="G35" i="1"/>
  <c r="G34" i="1"/>
  <c r="G33" i="1"/>
  <c r="G32" i="1"/>
  <c r="G31" i="1"/>
  <c r="E30" i="1"/>
  <c r="D30" i="1"/>
  <c r="G28" i="1"/>
  <c r="G27" i="1"/>
  <c r="G26" i="1"/>
  <c r="C25" i="1"/>
  <c r="G25" i="1" s="1"/>
  <c r="G21" i="1"/>
  <c r="G20" i="1"/>
  <c r="F19" i="1"/>
  <c r="F23" i="1" s="1"/>
  <c r="F41" i="1" s="1"/>
  <c r="G17" i="1"/>
  <c r="G16" i="1"/>
  <c r="G15" i="1"/>
  <c r="G14" i="1"/>
  <c r="G13" i="1"/>
  <c r="E12" i="1"/>
  <c r="E23" i="1" s="1"/>
  <c r="D12" i="1"/>
  <c r="G12" i="1" s="1"/>
  <c r="G10" i="1"/>
  <c r="G9" i="1"/>
  <c r="G8" i="1"/>
  <c r="C7" i="1"/>
  <c r="C23" i="1" s="1"/>
  <c r="C41" i="1" s="1"/>
  <c r="G30" i="1" l="1"/>
  <c r="G7" i="1"/>
  <c r="C86" i="1"/>
  <c r="G86" i="1" s="1"/>
  <c r="G68" i="1"/>
  <c r="E41" i="1"/>
  <c r="G19" i="1"/>
  <c r="D23" i="1"/>
  <c r="D41" i="1" s="1"/>
  <c r="G41" i="1" l="1"/>
  <c r="G23" i="1"/>
</calcChain>
</file>

<file path=xl/sharedStrings.xml><?xml version="1.0" encoding="utf-8"?>
<sst xmlns="http://schemas.openxmlformats.org/spreadsheetml/2006/main" count="85" uniqueCount="37">
  <si>
    <t>ASEC_EVHP_2doTRIM_F8</t>
  </si>
  <si>
    <t>Estado de Variación en la Hacienda Pública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</si>
  <si>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</si>
  <si>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</si>
  <si>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</si>
  <si>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</si>
  <si>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</si>
  <si>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</si>
  <si>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</si>
  <si>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</si>
  <si>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</si>
  <si>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</si>
  <si>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</si>
  <si>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</si>
  <si>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</si>
  <si>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</si>
  <si>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</si>
  <si>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</si>
  <si>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“Bajo protesta de decir verdad declaramos que los Estados Financieros y sus notas, son razonablemente correctos y son responsabilidad del emisor.”</t>
  </si>
  <si>
    <t>Instituto Municipal de Pensiones</t>
  </si>
  <si>
    <t>Del 1 de Enero al 30 de Junio de 2023</t>
  </si>
  <si>
    <t>Hacienda Pública / Patrimonio Generado Neto de 2022</t>
  </si>
  <si>
    <t>Exceso o Insuficiencia en la Actualización de la Hacienda Pública / Patrimonio Neto de 2022</t>
  </si>
  <si>
    <t>Hacienda Pública / Patrimonio Neto Final de 2022</t>
  </si>
  <si>
    <t>Cambios en la Hacienda Pública / Patrimonio Contribuido Neto de 2023</t>
  </si>
  <si>
    <t>Variaciones de la Hacienda Pública / Patrimonio Generado Neto de 2023</t>
  </si>
  <si>
    <t>Cambios en el Exceso o Insuficiencia en la Actualización de la Hacienda Pública / Patrimonio Neto de 2023</t>
  </si>
  <si>
    <t>Fideicomiso de Inversión y Administración del Fondo 2003829</t>
  </si>
  <si>
    <t>Ing. Juan Antonio Gonzalez Villaseñor</t>
  </si>
  <si>
    <t xml:space="preserve">Director </t>
  </si>
  <si>
    <t>C.P. Silvia Guadalupe Valdez Gomez</t>
  </si>
  <si>
    <t>Subdirectora Administrativa</t>
  </si>
  <si>
    <t>Hacienda Pública / Patrimonio Neto Final de 2023</t>
  </si>
  <si>
    <t>Hacienda Pública / Patrimonio Neto Final de 2022-1</t>
  </si>
  <si>
    <t>Exceso o Insuficiencia en la Actualización de la Hacienda Pública / Patrimonio Neto de 2022-1</t>
  </si>
  <si>
    <t>Hacienda Pública / Patrimonio Contribuido Neto de 2022-1</t>
  </si>
  <si>
    <t>Hacienda Pública / Patrimonio Generado Neto de 2022-1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</si>
</sst>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0_ ;\-#,##0.00\ "/>
    <numFmt numFmtId="165" formatCode="#,##0_ ;[Red]\-#,##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3" fillId="0" borderId="9" xfId="0" applyFont="1" applyBorder="1" applyAlignment="1">
      <alignment vertical="center" wrapText="1"/>
    </xf>
    <xf numFmtId="164" fontId="3" fillId="0" borderId="10" xfId="1" applyNumberFormat="1" applyFont="1" applyFill="1" applyBorder="1" applyAlignment="1" applyProtection="1">
      <alignment vertical="center" wrapText="1"/>
    </xf>
    <xf numFmtId="164" fontId="2" fillId="0" borderId="8" xfId="1" applyNumberFormat="1" applyFont="1" applyFill="1" applyBorder="1" applyAlignment="1" applyProtection="1">
      <alignment vertical="center" wrapText="1"/>
    </xf>
    <xf numFmtId="0" fontId="3" fillId="0" borderId="7" xfId="0" applyFont="1" applyBorder="1" applyAlignment="1">
      <alignment vertical="center" wrapText="1"/>
    </xf>
    <xf numFmtId="164" fontId="3" fillId="0" borderId="8" xfId="1" applyNumberFormat="1" applyFont="1" applyFill="1" applyBorder="1" applyAlignment="1" applyProtection="1">
      <alignment vertical="center" wrapText="1"/>
    </xf>
    <xf numFmtId="164" fontId="2" fillId="0" borderId="12" xfId="1" applyNumberFormat="1" applyFont="1" applyFill="1" applyBorder="1" applyAlignment="1" applyProtection="1">
      <alignment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3" fillId="0" borderId="18" xfId="1" applyNumberFormat="1" applyFont="1" applyFill="1" applyBorder="1" applyAlignment="1" applyProtection="1">
      <alignment vertical="center" wrapText="1"/>
    </xf>
    <xf numFmtId="164" fontId="2" fillId="3" borderId="19" xfId="1" applyNumberFormat="1" applyFont="1" applyFill="1" applyBorder="1" applyAlignment="1" applyProtection="1">
      <alignment vertical="center" wrapText="1"/>
    </xf>
    <xf numFmtId="164" fontId="3" fillId="3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</xf>
    <xf numFmtId="164" fontId="2" fillId="0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  <protection locked="0"/>
    </xf>
    <xf numFmtId="164" fontId="2" fillId="0" borderId="20" xfId="1" applyNumberFormat="1" applyFont="1" applyFill="1" applyBorder="1" applyAlignment="1" applyProtection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164" fontId="3" fillId="0" borderId="22" xfId="1" applyNumberFormat="1" applyFont="1" applyFill="1" applyBorder="1" applyAlignment="1" applyProtection="1">
      <alignment vertical="center" wrapText="1"/>
    </xf>
    <xf numFmtId="164" fontId="2" fillId="3" borderId="23" xfId="1" applyNumberFormat="1" applyFont="1" applyFill="1" applyBorder="1" applyAlignment="1" applyProtection="1">
      <alignment vertical="center" wrapText="1"/>
    </xf>
    <xf numFmtId="164" fontId="3" fillId="3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</xf>
    <xf numFmtId="164" fontId="2" fillId="0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  <protection locked="0"/>
    </xf>
    <xf numFmtId="164" fontId="2" fillId="0" borderId="24" xfId="1" applyNumberFormat="1" applyFont="1" applyFill="1" applyBorder="1" applyAlignment="1" applyProtection="1">
      <alignment vertical="center" wrapText="1"/>
    </xf>
    <xf numFmtId="0" fontId="4" fillId="0" borderId="0" xfId="0" applyFont="1"/>
    <xf numFmtId="0" fontId="5" fillId="0" borderId="0" xfId="0" applyFont="1"/>
    <xf numFmtId="0" fontId="3" fillId="0" borderId="0" xfId="0" applyFont="1"/>
    <xf numFmtId="0" fontId="4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vertical="center" wrapText="1"/>
      <protection locked="0"/>
    </xf>
    <xf numFmtId="164" fontId="3" fillId="0" borderId="18" xfId="1" applyNumberFormat="1" applyFont="1" applyFill="1" applyBorder="1" applyAlignment="1" applyProtection="1">
      <alignment vertical="center" wrapText="1"/>
      <protection locked="0"/>
    </xf>
    <xf numFmtId="164" fontId="3" fillId="0" borderId="22" xfId="1" applyNumberFormat="1" applyFont="1" applyFill="1" applyBorder="1" applyAlignment="1" applyProtection="1">
      <alignment vertical="center" wrapText="1"/>
      <protection locked="0"/>
    </xf>
    <xf numFmtId="164" fontId="3" fillId="0" borderId="10" xfId="1" applyNumberFormat="1" applyFont="1" applyFill="1" applyBorder="1" applyAlignment="1" applyProtection="1">
      <alignment vertical="center" wrapText="1"/>
      <protection locked="0"/>
    </xf>
    <xf numFmtId="164" fontId="2" fillId="0" borderId="19" xfId="1" applyNumberFormat="1" applyFont="1" applyFill="1" applyBorder="1" applyAlignment="1" applyProtection="1">
      <alignment vertical="center" wrapText="1"/>
      <protection locked="0"/>
    </xf>
    <xf numFmtId="164" fontId="2" fillId="3" borderId="19" xfId="1" applyNumberFormat="1" applyFont="1" applyFill="1" applyBorder="1" applyAlignment="1" applyProtection="1">
      <alignment vertical="center" wrapText="1"/>
      <protection locked="0"/>
    </xf>
    <xf numFmtId="164" fontId="2" fillId="3" borderId="23" xfId="1" applyNumberFormat="1" applyFont="1" applyFill="1" applyBorder="1" applyAlignment="1" applyProtection="1">
      <alignment vertical="center" wrapText="1"/>
      <protection locked="0"/>
    </xf>
    <xf numFmtId="164" fontId="2" fillId="0" borderId="8" xfId="1" applyNumberFormat="1" applyFont="1" applyFill="1" applyBorder="1" applyAlignment="1" applyProtection="1">
      <alignment vertical="center" wrapText="1"/>
      <protection locked="0"/>
    </xf>
    <xf numFmtId="0" fontId="3" fillId="0" borderId="7" xfId="0" applyFont="1" applyBorder="1" applyAlignment="1" applyProtection="1">
      <alignment vertical="center" wrapText="1"/>
      <protection locked="0"/>
    </xf>
    <xf numFmtId="164" fontId="3" fillId="3" borderId="19" xfId="1" applyNumberFormat="1" applyFont="1" applyFill="1" applyBorder="1" applyAlignment="1" applyProtection="1">
      <alignment vertical="center" wrapText="1"/>
      <protection locked="0"/>
    </xf>
    <xf numFmtId="164" fontId="3" fillId="3" borderId="23" xfId="1" applyNumberFormat="1" applyFont="1" applyFill="1" applyBorder="1" applyAlignment="1" applyProtection="1">
      <alignment vertical="center" wrapText="1"/>
      <protection locked="0"/>
    </xf>
    <xf numFmtId="164" fontId="3" fillId="0" borderId="8" xfId="1" applyNumberFormat="1" applyFont="1" applyFill="1" applyBorder="1" applyAlignment="1" applyProtection="1">
      <alignment vertical="center" wrapText="1"/>
      <protection locked="0"/>
    </xf>
    <xf numFmtId="164" fontId="2" fillId="0" borderId="23" xfId="1" applyNumberFormat="1" applyFont="1" applyFill="1" applyBorder="1" applyAlignment="1" applyProtection="1">
      <alignment vertical="center" wrapText="1"/>
      <protection locked="0"/>
    </xf>
    <xf numFmtId="164" fontId="2" fillId="0" borderId="20" xfId="1" applyNumberFormat="1" applyFont="1" applyFill="1" applyBorder="1" applyAlignment="1" applyProtection="1">
      <alignment vertical="center" wrapText="1"/>
      <protection locked="0"/>
    </xf>
    <xf numFmtId="164" fontId="2" fillId="0" borderId="24" xfId="1" applyNumberFormat="1" applyFont="1" applyFill="1" applyBorder="1" applyAlignment="1" applyProtection="1">
      <alignment vertical="center" wrapText="1"/>
      <protection locked="0"/>
    </xf>
    <xf numFmtId="164" fontId="2" fillId="0" borderId="12" xfId="1" applyNumberFormat="1" applyFont="1" applyFill="1" applyBorder="1" applyAlignment="1" applyProtection="1">
      <alignment vertical="center" wrapText="1"/>
      <protection locked="0"/>
    </xf>
    <xf numFmtId="165" fontId="6" fillId="0" borderId="25" xfId="0" applyNumberFormat="1" applyFont="1" applyBorder="1" applyAlignment="1" applyProtection="1">
      <alignment horizontal="right" vertical="top"/>
      <protection locked="0"/>
    </xf>
    <xf numFmtId="0" fontId="6" fillId="4" borderId="26" xfId="0" applyFont="1" applyFill="1" applyBorder="1" applyAlignment="1" applyProtection="1">
      <alignment horizontal="center" vertical="center"/>
      <protection locked="0"/>
    </xf>
    <xf numFmtId="0" fontId="3" fillId="4" borderId="0" xfId="0" applyFont="1" applyFill="1" applyAlignment="1" applyProtection="1">
      <alignment horizontal="center" vertical="center" wrapText="1"/>
      <protection locked="0"/>
    </xf>
    <xf numFmtId="0" fontId="3" fillId="4" borderId="0" xfId="0" applyFont="1" applyFill="1" applyAlignment="1" applyProtection="1">
      <alignment horizontal="center" vertical="center"/>
      <protection locked="0"/>
    </xf>
    <xf numFmtId="0" fontId="4" fillId="0" borderId="26" xfId="0" applyFont="1" applyBorder="1" applyProtection="1"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1688305</xdr:colOff>
      <xdr:row>42</xdr:row>
      <xdr:rowOff>195263</xdr:rowOff>
    </xdr:from>
    <xdr:to>
      <xdr:col>5</xdr:col>
      <xdr:colOff>24742</xdr:colOff>
      <xdr:row>42</xdr:row>
      <xdr:rowOff>1238250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6891336" y="9339263"/>
          <a:ext cx="2146437" cy="10429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500063</xdr:colOff>
      <xdr:row>42</xdr:row>
      <xdr:rowOff>142876</xdr:rowOff>
    </xdr:from>
    <xdr:to>
      <xdr:col>1</xdr:col>
      <xdr:colOff>2285999</xdr:colOff>
      <xdr:row>42</xdr:row>
      <xdr:rowOff>1194172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1" y="9286876"/>
          <a:ext cx="1785936" cy="10512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1688305</xdr:colOff>
      <xdr:row>88</xdr:row>
      <xdr:rowOff>195263</xdr:rowOff>
    </xdr:from>
    <xdr:ext cx="2146437" cy="1042987"/>
    <xdr:pic>
      <xdr:nvPicPr>
        <xdr:cNvPr id="4" name="3 Imagen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6891336" y="9339263"/>
          <a:ext cx="2146437" cy="10429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500063</xdr:colOff>
      <xdr:row>88</xdr:row>
      <xdr:rowOff>142876</xdr:rowOff>
    </xdr:from>
    <xdr:ext cx="1785936" cy="1051296"/>
    <xdr:pic>
      <xdr:nvPicPr>
        <xdr:cNvPr id="5" name="1 Imagen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1" y="9286876"/>
          <a:ext cx="1785936" cy="10512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VHP">
    <pageSetUpPr fitToPage="1"/>
  </sheetPr>
  <dimension ref="B1:H109"/>
  <sheetViews>
    <sheetView tabSelected="1" topLeftCell="A83" zoomScale="80" zoomScaleNormal="80" workbookViewId="0">
      <selection activeCell="B47" activeCellId="1" sqref="B2:G45 B47:G91"/>
    </sheetView>
  </sheetViews>
  <sheetFormatPr baseColWidth="10" defaultColWidth="11.5703125" defaultRowHeight="14.25" x14ac:dyDescent="0.2"/>
  <cols>
    <col min="1" max="1" width="2.5703125" style="25" customWidth="1"/>
    <col min="2" max="2" width="47" style="25" customWidth="1"/>
    <col min="3" max="7" width="28.5703125" style="25" customWidth="1"/>
    <col min="8" max="16384" width="11.5703125" style="25"/>
  </cols>
  <sheetData>
    <row r="1" spans="2:8" ht="14.45" thickBot="1" x14ac:dyDescent="0.3">
      <c r="H1" s="26" t="s">
        <v>0</v>
      </c>
    </row>
    <row r="2" spans="2:8" ht="13.9" x14ac:dyDescent="0.25">
      <c r="B2" s="60" t="s">
        <v>19</v>
      </c>
      <c r="C2" s="61"/>
      <c r="D2" s="61"/>
      <c r="E2" s="61"/>
      <c r="F2" s="61"/>
      <c r="G2" s="62"/>
    </row>
    <row r="3" spans="2:8" x14ac:dyDescent="0.2">
      <c r="B3" s="63" t="s">
        <v>1</v>
      </c>
      <c r="C3" s="64"/>
      <c r="D3" s="64"/>
      <c r="E3" s="64"/>
      <c r="F3" s="64"/>
      <c r="G3" s="65"/>
    </row>
    <row r="4" spans="2:8" ht="14.45" thickBot="1" x14ac:dyDescent="0.3">
      <c r="B4" s="57" t="s">
        <v>20</v>
      </c>
      <c r="C4" s="58"/>
      <c r="D4" s="58"/>
      <c r="E4" s="58"/>
      <c r="F4" s="58"/>
      <c r="G4" s="59"/>
    </row>
    <row r="5" spans="2:8" ht="36.75" thickBot="1" x14ac:dyDescent="0.25">
      <c r="B5" s="7" t="s">
        <v>2</v>
      </c>
      <c r="C5" s="9" t="s">
        <v>3</v>
      </c>
      <c r="D5" s="9" t="s">
        <v>4</v>
      </c>
      <c r="E5" s="17" t="s">
        <v>5</v>
      </c>
      <c r="F5" s="9" t="s">
        <v>6</v>
      </c>
      <c r="G5" s="8" t="s">
        <v>7</v>
      </c>
    </row>
    <row r="6" spans="2:8" ht="13.9" x14ac:dyDescent="0.25">
      <c r="B6" s="1"/>
      <c r="C6" s="10"/>
      <c r="D6" s="10"/>
      <c r="E6" s="18"/>
      <c r="F6" s="10"/>
      <c r="G6" s="2"/>
    </row>
    <row r="7" spans="2:8" ht="24.75" customHeight="1" x14ac:dyDescent="0.2">
      <c r="B7" s="30" t="s">
        <v>35</v>
      </c>
      <c r="C7" s="14">
        <f>SUM(C8,C9,C10)</f>
        <v>50000000</v>
      </c>
      <c r="D7" s="11"/>
      <c r="E7" s="19"/>
      <c r="F7" s="11"/>
      <c r="G7" s="3">
        <f>SUM(C7:F7)</f>
        <v>50000000</v>
      </c>
    </row>
    <row r="8" spans="2:8" ht="13.9" x14ac:dyDescent="0.25">
      <c r="B8" s="4" t="s">
        <v>8</v>
      </c>
      <c r="C8" s="15">
        <v>0</v>
      </c>
      <c r="D8" s="12"/>
      <c r="E8" s="20"/>
      <c r="F8" s="12"/>
      <c r="G8" s="5">
        <f>SUM(C8:F8)</f>
        <v>0</v>
      </c>
    </row>
    <row r="9" spans="2:8" ht="13.9" x14ac:dyDescent="0.25">
      <c r="B9" s="4" t="s">
        <v>9</v>
      </c>
      <c r="C9" s="15">
        <v>50000000</v>
      </c>
      <c r="D9" s="12"/>
      <c r="E9" s="20"/>
      <c r="F9" s="12"/>
      <c r="G9" s="5">
        <f>SUM(C9:F9)</f>
        <v>50000000</v>
      </c>
    </row>
    <row r="10" spans="2:8" x14ac:dyDescent="0.2">
      <c r="B10" s="4" t="s">
        <v>10</v>
      </c>
      <c r="C10" s="15">
        <v>0</v>
      </c>
      <c r="D10" s="12"/>
      <c r="E10" s="20"/>
      <c r="F10" s="12"/>
      <c r="G10" s="5">
        <f>SUM(C10:F10)</f>
        <v>0</v>
      </c>
    </row>
    <row r="11" spans="2:8" ht="13.9" x14ac:dyDescent="0.25">
      <c r="B11" s="4"/>
      <c r="C11" s="13"/>
      <c r="D11" s="13"/>
      <c r="E11" s="21"/>
      <c r="F11" s="13"/>
      <c r="G11" s="5"/>
    </row>
    <row r="12" spans="2:8" ht="25.5" customHeight="1" x14ac:dyDescent="0.2">
      <c r="B12" s="30" t="s">
        <v>21</v>
      </c>
      <c r="C12" s="11"/>
      <c r="D12" s="14">
        <f>SUM(D14,D15,D16,D17,)</f>
        <v>21409191.640000001</v>
      </c>
      <c r="E12" s="22">
        <f>SUM(E13)</f>
        <v>-12416321.15</v>
      </c>
      <c r="F12" s="11"/>
      <c r="G12" s="3">
        <f>SUM(C12:F12)</f>
        <v>8992870.4900000002</v>
      </c>
    </row>
    <row r="13" spans="2:8" ht="13.9" x14ac:dyDescent="0.25">
      <c r="B13" s="4" t="s">
        <v>11</v>
      </c>
      <c r="C13" s="12"/>
      <c r="D13" s="12"/>
      <c r="E13" s="23">
        <v>-12416321.15</v>
      </c>
      <c r="F13" s="12"/>
      <c r="G13" s="5">
        <f>SUM(C13:F13)</f>
        <v>-12416321.15</v>
      </c>
    </row>
    <row r="14" spans="2:8" ht="13.9" x14ac:dyDescent="0.25">
      <c r="B14" s="4" t="s">
        <v>12</v>
      </c>
      <c r="C14" s="12"/>
      <c r="D14" s="15">
        <v>36028441.329999998</v>
      </c>
      <c r="E14" s="20"/>
      <c r="F14" s="12"/>
      <c r="G14" s="5">
        <f>SUM(C14:F14)</f>
        <v>36028441.329999998</v>
      </c>
    </row>
    <row r="15" spans="2:8" x14ac:dyDescent="0.2">
      <c r="B15" s="4" t="s">
        <v>13</v>
      </c>
      <c r="C15" s="12"/>
      <c r="D15" s="15">
        <v>0</v>
      </c>
      <c r="E15" s="20"/>
      <c r="F15" s="12"/>
      <c r="G15" s="5">
        <f>D15</f>
        <v>0</v>
      </c>
    </row>
    <row r="16" spans="2:8" ht="13.9" x14ac:dyDescent="0.25">
      <c r="B16" s="4" t="s">
        <v>14</v>
      </c>
      <c r="C16" s="12"/>
      <c r="D16" s="15">
        <v>0</v>
      </c>
      <c r="E16" s="20"/>
      <c r="F16" s="12"/>
      <c r="G16" s="5">
        <f>D16</f>
        <v>0</v>
      </c>
    </row>
    <row r="17" spans="2:7" ht="13.9" x14ac:dyDescent="0.25">
      <c r="B17" s="4" t="s">
        <v>15</v>
      </c>
      <c r="C17" s="12"/>
      <c r="D17" s="15">
        <v>-14619249.689999999</v>
      </c>
      <c r="E17" s="20"/>
      <c r="F17" s="12"/>
      <c r="G17" s="5">
        <f>D17</f>
        <v>-14619249.689999999</v>
      </c>
    </row>
    <row r="18" spans="2:7" ht="13.9" x14ac:dyDescent="0.25">
      <c r="B18" s="4"/>
      <c r="C18" s="13"/>
      <c r="D18" s="13"/>
      <c r="E18" s="21"/>
      <c r="F18" s="13"/>
      <c r="G18" s="5"/>
    </row>
    <row r="19" spans="2:7" ht="39" customHeight="1" x14ac:dyDescent="0.2">
      <c r="B19" s="30" t="s">
        <v>22</v>
      </c>
      <c r="C19" s="12"/>
      <c r="D19" s="12"/>
      <c r="E19" s="20"/>
      <c r="F19" s="14">
        <f>SUM(F20,F21,)</f>
        <v>0</v>
      </c>
      <c r="G19" s="3">
        <f>F19</f>
        <v>0</v>
      </c>
    </row>
    <row r="20" spans="2:7" x14ac:dyDescent="0.2">
      <c r="B20" s="4" t="s">
        <v>16</v>
      </c>
      <c r="C20" s="12"/>
      <c r="D20" s="12"/>
      <c r="E20" s="20"/>
      <c r="F20" s="15">
        <v>0</v>
      </c>
      <c r="G20" s="5">
        <f>F20</f>
        <v>0</v>
      </c>
    </row>
    <row r="21" spans="2:7" ht="13.9" x14ac:dyDescent="0.25">
      <c r="B21" s="4" t="s">
        <v>17</v>
      </c>
      <c r="C21" s="12"/>
      <c r="D21" s="12"/>
      <c r="E21" s="20"/>
      <c r="F21" s="15">
        <v>0</v>
      </c>
      <c r="G21" s="5">
        <f>F21</f>
        <v>0</v>
      </c>
    </row>
    <row r="22" spans="2:7" ht="13.9" x14ac:dyDescent="0.25">
      <c r="B22" s="4"/>
      <c r="C22" s="13"/>
      <c r="D22" s="13"/>
      <c r="E22" s="21"/>
      <c r="F22" s="13"/>
      <c r="G22" s="5"/>
    </row>
    <row r="23" spans="2:7" ht="31.5" customHeight="1" x14ac:dyDescent="0.2">
      <c r="B23" s="30" t="s">
        <v>23</v>
      </c>
      <c r="C23" s="14">
        <f>SUM(C7)</f>
        <v>50000000</v>
      </c>
      <c r="D23" s="14">
        <f>SUM(D12)</f>
        <v>21409191.640000001</v>
      </c>
      <c r="E23" s="22">
        <f>E12</f>
        <v>-12416321.15</v>
      </c>
      <c r="F23" s="14">
        <f>SUM(F19)</f>
        <v>0</v>
      </c>
      <c r="G23" s="3">
        <f>SUM(C23:F23)</f>
        <v>58992870.490000002</v>
      </c>
    </row>
    <row r="24" spans="2:7" ht="13.9" x14ac:dyDescent="0.25">
      <c r="B24" s="4"/>
      <c r="C24" s="14"/>
      <c r="D24" s="13"/>
      <c r="E24" s="21"/>
      <c r="F24" s="13"/>
      <c r="G24" s="5"/>
    </row>
    <row r="25" spans="2:7" ht="24" x14ac:dyDescent="0.2">
      <c r="B25" s="30" t="s">
        <v>24</v>
      </c>
      <c r="C25" s="14">
        <f>SUM(C26:C28)</f>
        <v>0</v>
      </c>
      <c r="D25" s="11"/>
      <c r="E25" s="19"/>
      <c r="F25" s="11"/>
      <c r="G25" s="3">
        <f>C25</f>
        <v>0</v>
      </c>
    </row>
    <row r="26" spans="2:7" ht="13.9" x14ac:dyDescent="0.25">
      <c r="B26" s="4" t="s">
        <v>8</v>
      </c>
      <c r="C26" s="15">
        <v>0</v>
      </c>
      <c r="D26" s="12"/>
      <c r="E26" s="20"/>
      <c r="F26" s="12"/>
      <c r="G26" s="5">
        <f>C26</f>
        <v>0</v>
      </c>
    </row>
    <row r="27" spans="2:7" ht="13.9" x14ac:dyDescent="0.25">
      <c r="B27" s="4" t="s">
        <v>9</v>
      </c>
      <c r="C27" s="15">
        <v>0</v>
      </c>
      <c r="D27" s="12"/>
      <c r="E27" s="20"/>
      <c r="F27" s="12"/>
      <c r="G27" s="5">
        <f>C27</f>
        <v>0</v>
      </c>
    </row>
    <row r="28" spans="2:7" x14ac:dyDescent="0.2">
      <c r="B28" s="4" t="s">
        <v>10</v>
      </c>
      <c r="C28" s="15">
        <v>0</v>
      </c>
      <c r="D28" s="12"/>
      <c r="E28" s="20"/>
      <c r="F28" s="12"/>
      <c r="G28" s="5">
        <f>C28</f>
        <v>0</v>
      </c>
    </row>
    <row r="29" spans="2:7" ht="13.9" x14ac:dyDescent="0.25">
      <c r="B29" s="4"/>
      <c r="C29" s="13"/>
      <c r="D29" s="13"/>
      <c r="E29" s="21"/>
      <c r="F29" s="13"/>
      <c r="G29" s="5"/>
    </row>
    <row r="30" spans="2:7" ht="24" x14ac:dyDescent="0.2">
      <c r="B30" s="30" t="s">
        <v>25</v>
      </c>
      <c r="C30" s="11"/>
      <c r="D30" s="14">
        <f>D32</f>
        <v>-12416321.15</v>
      </c>
      <c r="E30" s="22">
        <f>SUM(E31:E35)</f>
        <v>-14722734.540000001</v>
      </c>
      <c r="F30" s="11"/>
      <c r="G30" s="3">
        <f>SUM(D30:E30)</f>
        <v>-27139055.690000001</v>
      </c>
    </row>
    <row r="31" spans="2:7" ht="13.9" x14ac:dyDescent="0.25">
      <c r="B31" s="4" t="s">
        <v>11</v>
      </c>
      <c r="C31" s="12"/>
      <c r="D31" s="12"/>
      <c r="E31" s="23">
        <v>-27139055.690000001</v>
      </c>
      <c r="F31" s="12"/>
      <c r="G31" s="5">
        <f>SUM(E31)</f>
        <v>-27139055.690000001</v>
      </c>
    </row>
    <row r="32" spans="2:7" ht="13.9" x14ac:dyDescent="0.25">
      <c r="B32" s="4" t="s">
        <v>12</v>
      </c>
      <c r="C32" s="12"/>
      <c r="D32" s="23">
        <v>-12416321.15</v>
      </c>
      <c r="E32" s="23">
        <v>12416321.15</v>
      </c>
      <c r="F32" s="12"/>
      <c r="G32" s="5">
        <f>SUM(D32:E32)</f>
        <v>0</v>
      </c>
    </row>
    <row r="33" spans="2:7" x14ac:dyDescent="0.2">
      <c r="B33" s="4" t="s">
        <v>13</v>
      </c>
      <c r="C33" s="12"/>
      <c r="D33" s="12"/>
      <c r="E33" s="23">
        <v>0</v>
      </c>
      <c r="F33" s="12"/>
      <c r="G33" s="5">
        <f>E33</f>
        <v>0</v>
      </c>
    </row>
    <row r="34" spans="2:7" ht="13.9" x14ac:dyDescent="0.25">
      <c r="B34" s="4" t="s">
        <v>14</v>
      </c>
      <c r="C34" s="12"/>
      <c r="D34" s="12"/>
      <c r="E34" s="23">
        <v>0</v>
      </c>
      <c r="F34" s="12"/>
      <c r="G34" s="5">
        <f>E34</f>
        <v>0</v>
      </c>
    </row>
    <row r="35" spans="2:7" ht="13.9" x14ac:dyDescent="0.25">
      <c r="B35" s="4" t="s">
        <v>15</v>
      </c>
      <c r="C35" s="12"/>
      <c r="D35" s="12"/>
      <c r="E35" s="23">
        <v>0</v>
      </c>
      <c r="F35" s="12"/>
      <c r="G35" s="5">
        <f>E35</f>
        <v>0</v>
      </c>
    </row>
    <row r="36" spans="2:7" ht="13.9" x14ac:dyDescent="0.25">
      <c r="B36" s="4"/>
      <c r="C36" s="13"/>
      <c r="D36" s="13"/>
      <c r="E36" s="21"/>
      <c r="F36" s="13"/>
      <c r="G36" s="5"/>
    </row>
    <row r="37" spans="2:7" ht="36" x14ac:dyDescent="0.2">
      <c r="B37" s="30" t="s">
        <v>26</v>
      </c>
      <c r="C37" s="12"/>
      <c r="D37" s="12"/>
      <c r="E37" s="20"/>
      <c r="F37" s="14">
        <f>SUM(F38:F39)</f>
        <v>0</v>
      </c>
      <c r="G37" s="3">
        <f>F37</f>
        <v>0</v>
      </c>
    </row>
    <row r="38" spans="2:7" x14ac:dyDescent="0.2">
      <c r="B38" s="4" t="s">
        <v>16</v>
      </c>
      <c r="C38" s="12"/>
      <c r="D38" s="12"/>
      <c r="E38" s="20"/>
      <c r="F38" s="15">
        <v>0</v>
      </c>
      <c r="G38" s="5">
        <f>F38</f>
        <v>0</v>
      </c>
    </row>
    <row r="39" spans="2:7" ht="13.9" x14ac:dyDescent="0.25">
      <c r="B39" s="4" t="s">
        <v>17</v>
      </c>
      <c r="C39" s="12"/>
      <c r="D39" s="12"/>
      <c r="E39" s="20"/>
      <c r="F39" s="15">
        <v>0</v>
      </c>
      <c r="G39" s="5">
        <f>F39</f>
        <v>0</v>
      </c>
    </row>
    <row r="40" spans="2:7" ht="13.9" x14ac:dyDescent="0.25">
      <c r="B40" s="4"/>
      <c r="C40" s="13"/>
      <c r="D40" s="13"/>
      <c r="E40" s="21"/>
      <c r="F40" s="13"/>
      <c r="G40" s="5"/>
    </row>
    <row r="41" spans="2:7" ht="27.75" customHeight="1" thickBot="1" x14ac:dyDescent="0.25">
      <c r="B41" s="31" t="s">
        <v>32</v>
      </c>
      <c r="C41" s="16">
        <f>SUM(C23,C25)</f>
        <v>50000000</v>
      </c>
      <c r="D41" s="16">
        <f>SUM(D23,D30)</f>
        <v>8992870.4900000002</v>
      </c>
      <c r="E41" s="24">
        <f>SUM(E30,E23)</f>
        <v>-27139055.690000001</v>
      </c>
      <c r="F41" s="16">
        <f>SUM(F37,F23)</f>
        <v>0</v>
      </c>
      <c r="G41" s="6">
        <f>SUM(C41:F41)</f>
        <v>31853814.800000001</v>
      </c>
    </row>
    <row r="42" spans="2:7" x14ac:dyDescent="0.2">
      <c r="B42" s="27" t="s">
        <v>18</v>
      </c>
    </row>
    <row r="43" spans="2:7" s="28" customFormat="1" ht="104.25" customHeight="1" x14ac:dyDescent="0.25"/>
    <row r="44" spans="2:7" s="28" customFormat="1" x14ac:dyDescent="0.2">
      <c r="B44" s="53" t="s">
        <v>28</v>
      </c>
      <c r="D44" s="56"/>
      <c r="E44" s="53" t="s">
        <v>30</v>
      </c>
      <c r="F44" s="56"/>
    </row>
    <row r="45" spans="2:7" s="28" customFormat="1" x14ac:dyDescent="0.2">
      <c r="B45" s="54" t="s">
        <v>29</v>
      </c>
      <c r="E45" s="55" t="s">
        <v>31</v>
      </c>
    </row>
    <row r="46" spans="2:7" s="28" customFormat="1" ht="15" thickBot="1" x14ac:dyDescent="0.25"/>
    <row r="47" spans="2:7" s="28" customFormat="1" x14ac:dyDescent="0.2">
      <c r="B47" s="60" t="s">
        <v>27</v>
      </c>
      <c r="C47" s="61"/>
      <c r="D47" s="61"/>
      <c r="E47" s="61"/>
      <c r="F47" s="61"/>
      <c r="G47" s="62"/>
    </row>
    <row r="48" spans="2:7" s="28" customFormat="1" x14ac:dyDescent="0.2">
      <c r="B48" s="66" t="s">
        <v>1</v>
      </c>
      <c r="C48" s="67"/>
      <c r="D48" s="67"/>
      <c r="E48" s="67"/>
      <c r="F48" s="67"/>
      <c r="G48" s="68"/>
    </row>
    <row r="49" spans="2:7" s="28" customFormat="1" ht="15" thickBot="1" x14ac:dyDescent="0.25">
      <c r="B49" s="57" t="s">
        <v>20</v>
      </c>
      <c r="C49" s="58"/>
      <c r="D49" s="58"/>
      <c r="E49" s="58"/>
      <c r="F49" s="58"/>
      <c r="G49" s="59"/>
    </row>
    <row r="50" spans="2:7" s="28" customFormat="1" ht="36.75" thickBot="1" x14ac:dyDescent="0.25">
      <c r="B50" s="32" t="s">
        <v>2</v>
      </c>
      <c r="C50" s="33" t="s">
        <v>3</v>
      </c>
      <c r="D50" s="33" t="s">
        <v>4</v>
      </c>
      <c r="E50" s="34" t="s">
        <v>5</v>
      </c>
      <c r="F50" s="33" t="s">
        <v>6</v>
      </c>
      <c r="G50" s="35" t="s">
        <v>7</v>
      </c>
    </row>
    <row r="51" spans="2:7" s="28" customFormat="1" x14ac:dyDescent="0.2">
      <c r="B51" s="36"/>
      <c r="C51" s="37"/>
      <c r="D51" s="37"/>
      <c r="E51" s="38"/>
      <c r="F51" s="37"/>
      <c r="G51" s="39"/>
    </row>
    <row r="52" spans="2:7" s="28" customFormat="1" ht="24" x14ac:dyDescent="0.2">
      <c r="B52" s="30" t="s">
        <v>35</v>
      </c>
      <c r="C52" s="40">
        <f>SUM(C53,C54,C55)</f>
        <v>52084608.210000001</v>
      </c>
      <c r="D52" s="41"/>
      <c r="E52" s="42"/>
      <c r="F52" s="41"/>
      <c r="G52" s="43">
        <f>SUM(C52:F52)</f>
        <v>52084608.210000001</v>
      </c>
    </row>
    <row r="53" spans="2:7" s="28" customFormat="1" x14ac:dyDescent="0.2">
      <c r="B53" s="44" t="s">
        <v>8</v>
      </c>
      <c r="C53" s="52">
        <v>52084608.210000001</v>
      </c>
      <c r="D53" s="45"/>
      <c r="E53" s="46"/>
      <c r="F53" s="45"/>
      <c r="G53" s="47">
        <f>SUM(C53:F53)</f>
        <v>52084608.210000001</v>
      </c>
    </row>
    <row r="54" spans="2:7" s="28" customFormat="1" x14ac:dyDescent="0.2">
      <c r="B54" s="44" t="s">
        <v>9</v>
      </c>
      <c r="C54" s="15">
        <v>0</v>
      </c>
      <c r="D54" s="45"/>
      <c r="E54" s="46"/>
      <c r="F54" s="45"/>
      <c r="G54" s="47">
        <f>SUM(C54:F54)</f>
        <v>0</v>
      </c>
    </row>
    <row r="55" spans="2:7" s="28" customFormat="1" x14ac:dyDescent="0.2">
      <c r="B55" s="44" t="s">
        <v>10</v>
      </c>
      <c r="C55" s="15">
        <v>0</v>
      </c>
      <c r="D55" s="45"/>
      <c r="E55" s="46"/>
      <c r="F55" s="45"/>
      <c r="G55" s="47">
        <f>SUM(C55:F55)</f>
        <v>0</v>
      </c>
    </row>
    <row r="56" spans="2:7" s="28" customFormat="1" x14ac:dyDescent="0.2">
      <c r="B56" s="44"/>
      <c r="C56" s="15"/>
      <c r="D56" s="15"/>
      <c r="E56" s="23"/>
      <c r="F56" s="15"/>
      <c r="G56" s="47"/>
    </row>
    <row r="57" spans="2:7" s="28" customFormat="1" x14ac:dyDescent="0.2">
      <c r="B57" s="30" t="s">
        <v>36</v>
      </c>
      <c r="C57" s="41"/>
      <c r="D57" s="40">
        <f>SUM(D59,D60,D61,D62,)</f>
        <v>119151258.8</v>
      </c>
      <c r="E57" s="48">
        <f>SUM(E58)</f>
        <v>15370647.619999999</v>
      </c>
      <c r="F57" s="41"/>
      <c r="G57" s="43">
        <f>SUM(C57:F57)</f>
        <v>134521906.41999999</v>
      </c>
    </row>
    <row r="58" spans="2:7" s="28" customFormat="1" x14ac:dyDescent="0.2">
      <c r="B58" s="44" t="s">
        <v>11</v>
      </c>
      <c r="C58" s="45"/>
      <c r="D58" s="45"/>
      <c r="E58" s="23">
        <v>15370647.619999999</v>
      </c>
      <c r="F58" s="45"/>
      <c r="G58" s="47">
        <f>SUM(C58:F58)</f>
        <v>15370647.619999999</v>
      </c>
    </row>
    <row r="59" spans="2:7" s="28" customFormat="1" x14ac:dyDescent="0.2">
      <c r="B59" s="44" t="s">
        <v>12</v>
      </c>
      <c r="C59" s="45"/>
      <c r="D59" s="15">
        <v>90234899.459999993</v>
      </c>
      <c r="E59" s="46"/>
      <c r="F59" s="45"/>
      <c r="G59" s="47">
        <f>SUM(C59:F59)</f>
        <v>90234899.459999993</v>
      </c>
    </row>
    <row r="60" spans="2:7" s="28" customFormat="1" x14ac:dyDescent="0.2">
      <c r="B60" s="44" t="s">
        <v>13</v>
      </c>
      <c r="C60" s="45"/>
      <c r="D60" s="15">
        <v>28916359.34</v>
      </c>
      <c r="E60" s="46"/>
      <c r="F60" s="45"/>
      <c r="G60" s="47">
        <f>D60</f>
        <v>28916359.34</v>
      </c>
    </row>
    <row r="61" spans="2:7" s="28" customFormat="1" x14ac:dyDescent="0.2">
      <c r="B61" s="44" t="s">
        <v>14</v>
      </c>
      <c r="C61" s="45"/>
      <c r="D61" s="15">
        <v>0</v>
      </c>
      <c r="E61" s="46"/>
      <c r="F61" s="45"/>
      <c r="G61" s="47">
        <f>D61</f>
        <v>0</v>
      </c>
    </row>
    <row r="62" spans="2:7" s="28" customFormat="1" x14ac:dyDescent="0.2">
      <c r="B62" s="44" t="s">
        <v>15</v>
      </c>
      <c r="C62" s="45"/>
      <c r="D62" s="15">
        <v>0</v>
      </c>
      <c r="E62" s="46"/>
      <c r="F62" s="45"/>
      <c r="G62" s="47">
        <f>D62</f>
        <v>0</v>
      </c>
    </row>
    <row r="63" spans="2:7" s="28" customFormat="1" x14ac:dyDescent="0.2">
      <c r="B63" s="44"/>
      <c r="C63" s="15"/>
      <c r="D63" s="15"/>
      <c r="E63" s="23"/>
      <c r="F63" s="15"/>
      <c r="G63" s="47"/>
    </row>
    <row r="64" spans="2:7" s="28" customFormat="1" ht="24" x14ac:dyDescent="0.2">
      <c r="B64" s="30" t="s">
        <v>34</v>
      </c>
      <c r="C64" s="45"/>
      <c r="D64" s="45"/>
      <c r="E64" s="46"/>
      <c r="F64" s="40">
        <f>SUM(F65,F66,)</f>
        <v>0</v>
      </c>
      <c r="G64" s="43">
        <f>F64</f>
        <v>0</v>
      </c>
    </row>
    <row r="65" spans="2:7" s="28" customFormat="1" x14ac:dyDescent="0.2">
      <c r="B65" s="44" t="s">
        <v>16</v>
      </c>
      <c r="C65" s="45"/>
      <c r="D65" s="45"/>
      <c r="E65" s="46"/>
      <c r="F65" s="15">
        <v>0</v>
      </c>
      <c r="G65" s="47">
        <f>F65</f>
        <v>0</v>
      </c>
    </row>
    <row r="66" spans="2:7" s="28" customFormat="1" x14ac:dyDescent="0.2">
      <c r="B66" s="44" t="s">
        <v>17</v>
      </c>
      <c r="C66" s="45"/>
      <c r="D66" s="45"/>
      <c r="E66" s="46"/>
      <c r="F66" s="15">
        <v>0</v>
      </c>
      <c r="G66" s="47">
        <f>F66</f>
        <v>0</v>
      </c>
    </row>
    <row r="67" spans="2:7" s="28" customFormat="1" x14ac:dyDescent="0.2">
      <c r="B67" s="44"/>
      <c r="C67" s="15"/>
      <c r="D67" s="15"/>
      <c r="E67" s="23"/>
      <c r="F67" s="15"/>
      <c r="G67" s="47"/>
    </row>
    <row r="68" spans="2:7" s="28" customFormat="1" x14ac:dyDescent="0.2">
      <c r="B68" s="30" t="s">
        <v>33</v>
      </c>
      <c r="C68" s="40">
        <f>SUM(C52)</f>
        <v>52084608.210000001</v>
      </c>
      <c r="D68" s="40">
        <f>SUM(D57)</f>
        <v>119151258.8</v>
      </c>
      <c r="E68" s="48">
        <f>E57</f>
        <v>15370647.619999999</v>
      </c>
      <c r="F68" s="40">
        <f>SUM(F64)</f>
        <v>0</v>
      </c>
      <c r="G68" s="43">
        <f>SUM(C68:F68)</f>
        <v>186606514.63</v>
      </c>
    </row>
    <row r="69" spans="2:7" s="28" customFormat="1" x14ac:dyDescent="0.2">
      <c r="B69" s="44"/>
      <c r="C69" s="40"/>
      <c r="D69" s="15"/>
      <c r="E69" s="23"/>
      <c r="F69" s="15"/>
      <c r="G69" s="47"/>
    </row>
    <row r="70" spans="2:7" s="28" customFormat="1" ht="24" x14ac:dyDescent="0.2">
      <c r="B70" s="30" t="s">
        <v>24</v>
      </c>
      <c r="C70" s="40">
        <f>SUM(C71:C73)</f>
        <v>0</v>
      </c>
      <c r="D70" s="41"/>
      <c r="E70" s="42"/>
      <c r="F70" s="41"/>
      <c r="G70" s="43">
        <f>C70</f>
        <v>0</v>
      </c>
    </row>
    <row r="71" spans="2:7" s="28" customFormat="1" x14ac:dyDescent="0.2">
      <c r="B71" s="44" t="s">
        <v>8</v>
      </c>
      <c r="C71" s="15">
        <v>0</v>
      </c>
      <c r="D71" s="45"/>
      <c r="E71" s="46"/>
      <c r="F71" s="45"/>
      <c r="G71" s="47">
        <f>C71</f>
        <v>0</v>
      </c>
    </row>
    <row r="72" spans="2:7" s="28" customFormat="1" x14ac:dyDescent="0.2">
      <c r="B72" s="44" t="s">
        <v>9</v>
      </c>
      <c r="C72" s="15">
        <v>0</v>
      </c>
      <c r="D72" s="45"/>
      <c r="E72" s="46"/>
      <c r="F72" s="45"/>
      <c r="G72" s="47">
        <f>C72</f>
        <v>0</v>
      </c>
    </row>
    <row r="73" spans="2:7" s="28" customFormat="1" x14ac:dyDescent="0.2">
      <c r="B73" s="44" t="s">
        <v>10</v>
      </c>
      <c r="C73" s="15">
        <v>0</v>
      </c>
      <c r="D73" s="45"/>
      <c r="E73" s="46"/>
      <c r="F73" s="45"/>
      <c r="G73" s="47">
        <f>C73</f>
        <v>0</v>
      </c>
    </row>
    <row r="74" spans="2:7" s="28" customFormat="1" x14ac:dyDescent="0.2">
      <c r="B74" s="44"/>
      <c r="C74" s="15"/>
      <c r="D74" s="15"/>
      <c r="E74" s="23"/>
      <c r="F74" s="15"/>
      <c r="G74" s="47"/>
    </row>
    <row r="75" spans="2:7" s="28" customFormat="1" ht="24" x14ac:dyDescent="0.2">
      <c r="B75" s="30" t="s">
        <v>25</v>
      </c>
      <c r="C75" s="41"/>
      <c r="D75" s="40">
        <f>D77</f>
        <v>15370647.619999999</v>
      </c>
      <c r="E75" s="48">
        <f>SUM(E76:E80)</f>
        <v>-570235.08000000007</v>
      </c>
      <c r="F75" s="41"/>
      <c r="G75" s="43">
        <f>SUM(D75:E75)</f>
        <v>14800412.539999999</v>
      </c>
    </row>
    <row r="76" spans="2:7" s="28" customFormat="1" x14ac:dyDescent="0.2">
      <c r="B76" s="44" t="s">
        <v>11</v>
      </c>
      <c r="C76" s="45"/>
      <c r="D76" s="45"/>
      <c r="E76" s="23">
        <v>14800412.539999999</v>
      </c>
      <c r="F76" s="45"/>
      <c r="G76" s="47">
        <f>SUM(E76)</f>
        <v>14800412.539999999</v>
      </c>
    </row>
    <row r="77" spans="2:7" s="28" customFormat="1" x14ac:dyDescent="0.2">
      <c r="B77" s="44" t="s">
        <v>12</v>
      </c>
      <c r="C77" s="45"/>
      <c r="D77" s="15">
        <v>15370647.619999999</v>
      </c>
      <c r="E77" s="23">
        <v>-15370647.619999999</v>
      </c>
      <c r="F77" s="45"/>
      <c r="G77" s="47">
        <f>SUM(D77:E77)</f>
        <v>0</v>
      </c>
    </row>
    <row r="78" spans="2:7" s="28" customFormat="1" x14ac:dyDescent="0.2">
      <c r="B78" s="44" t="s">
        <v>13</v>
      </c>
      <c r="C78" s="45"/>
      <c r="D78" s="45"/>
      <c r="E78" s="23">
        <v>0</v>
      </c>
      <c r="F78" s="45"/>
      <c r="G78" s="47">
        <f>E78</f>
        <v>0</v>
      </c>
    </row>
    <row r="79" spans="2:7" s="28" customFormat="1" x14ac:dyDescent="0.2">
      <c r="B79" s="44" t="s">
        <v>14</v>
      </c>
      <c r="C79" s="45"/>
      <c r="D79" s="45"/>
      <c r="E79" s="23">
        <v>0</v>
      </c>
      <c r="F79" s="45"/>
      <c r="G79" s="47">
        <f>E79</f>
        <v>0</v>
      </c>
    </row>
    <row r="80" spans="2:7" s="28" customFormat="1" x14ac:dyDescent="0.2">
      <c r="B80" s="44" t="s">
        <v>15</v>
      </c>
      <c r="C80" s="45"/>
      <c r="D80" s="45"/>
      <c r="E80" s="23">
        <v>0</v>
      </c>
      <c r="F80" s="45"/>
      <c r="G80" s="47">
        <f>E80</f>
        <v>0</v>
      </c>
    </row>
    <row r="81" spans="2:7" s="28" customFormat="1" x14ac:dyDescent="0.2">
      <c r="B81" s="44"/>
      <c r="C81" s="15"/>
      <c r="D81" s="15"/>
      <c r="E81" s="23"/>
      <c r="F81" s="15"/>
      <c r="G81" s="47"/>
    </row>
    <row r="82" spans="2:7" s="28" customFormat="1" ht="36" x14ac:dyDescent="0.2">
      <c r="B82" s="30" t="s">
        <v>26</v>
      </c>
      <c r="C82" s="45"/>
      <c r="D82" s="45"/>
      <c r="E82" s="46"/>
      <c r="F82" s="40">
        <f>SUM(F83:F84)</f>
        <v>0</v>
      </c>
      <c r="G82" s="43">
        <f>F82</f>
        <v>0</v>
      </c>
    </row>
    <row r="83" spans="2:7" s="28" customFormat="1" x14ac:dyDescent="0.2">
      <c r="B83" s="44" t="s">
        <v>16</v>
      </c>
      <c r="C83" s="45"/>
      <c r="D83" s="45"/>
      <c r="E83" s="46"/>
      <c r="F83" s="15">
        <v>0</v>
      </c>
      <c r="G83" s="47">
        <f>F83</f>
        <v>0</v>
      </c>
    </row>
    <row r="84" spans="2:7" s="28" customFormat="1" x14ac:dyDescent="0.2">
      <c r="B84" s="44" t="s">
        <v>17</v>
      </c>
      <c r="C84" s="45"/>
      <c r="D84" s="45"/>
      <c r="E84" s="46"/>
      <c r="F84" s="15">
        <v>0</v>
      </c>
      <c r="G84" s="47">
        <f>F84</f>
        <v>0</v>
      </c>
    </row>
    <row r="85" spans="2:7" s="28" customFormat="1" x14ac:dyDescent="0.2">
      <c r="B85" s="44"/>
      <c r="C85" s="15"/>
      <c r="D85" s="15"/>
      <c r="E85" s="23"/>
      <c r="F85" s="15"/>
      <c r="G85" s="47"/>
    </row>
    <row r="86" spans="2:7" s="28" customFormat="1" ht="15" thickBot="1" x14ac:dyDescent="0.25">
      <c r="B86" s="31" t="s">
        <v>32</v>
      </c>
      <c r="C86" s="49">
        <f>SUM(C68,C70)</f>
        <v>52084608.210000001</v>
      </c>
      <c r="D86" s="49">
        <f>SUM(D68,D75)</f>
        <v>134521906.41999999</v>
      </c>
      <c r="E86" s="50">
        <f>SUM(E75,E68)</f>
        <v>14800412.539999999</v>
      </c>
      <c r="F86" s="49">
        <f>SUM(F82,F68)</f>
        <v>0</v>
      </c>
      <c r="G86" s="51">
        <f>SUM(C86:F86)</f>
        <v>201406927.16999999</v>
      </c>
    </row>
    <row r="87" spans="2:7" s="28" customFormat="1" x14ac:dyDescent="0.2">
      <c r="B87" s="29" t="s">
        <v>18</v>
      </c>
    </row>
    <row r="88" spans="2:7" s="28" customFormat="1" x14ac:dyDescent="0.2"/>
    <row r="89" spans="2:7" s="28" customFormat="1" ht="104.25" customHeight="1" x14ac:dyDescent="0.2"/>
    <row r="90" spans="2:7" s="28" customFormat="1" x14ac:dyDescent="0.2">
      <c r="B90" s="53" t="s">
        <v>28</v>
      </c>
      <c r="D90" s="56"/>
      <c r="E90" s="53" t="s">
        <v>30</v>
      </c>
      <c r="F90" s="56"/>
    </row>
    <row r="91" spans="2:7" s="28" customFormat="1" x14ac:dyDescent="0.2">
      <c r="B91" s="54" t="s">
        <v>29</v>
      </c>
      <c r="E91" s="55" t="s">
        <v>31</v>
      </c>
    </row>
    <row r="92" spans="2:7" s="28" customFormat="1" x14ac:dyDescent="0.2"/>
    <row r="93" spans="2:7" s="28" customFormat="1" x14ac:dyDescent="0.2"/>
    <row r="94" spans="2:7" s="28" customFormat="1" x14ac:dyDescent="0.2"/>
    <row r="95" spans="2:7" s="28" customFormat="1" x14ac:dyDescent="0.2"/>
    <row r="96" spans="2:7" s="28" customFormat="1" x14ac:dyDescent="0.2"/>
    <row r="97" s="28" customFormat="1" x14ac:dyDescent="0.2"/>
    <row r="98" s="28" customFormat="1" x14ac:dyDescent="0.2"/>
    <row r="99" s="28" customFormat="1" x14ac:dyDescent="0.2"/>
    <row r="100" s="28" customFormat="1" x14ac:dyDescent="0.2"/>
    <row r="101" s="28" customFormat="1" x14ac:dyDescent="0.2"/>
    <row r="102" s="28" customFormat="1" x14ac:dyDescent="0.2"/>
    <row r="103" s="28" customFormat="1" x14ac:dyDescent="0.2"/>
    <row r="104" s="28" customFormat="1" x14ac:dyDescent="0.2"/>
    <row r="105" s="28" customFormat="1" x14ac:dyDescent="0.2"/>
    <row r="106" s="28" customFormat="1" x14ac:dyDescent="0.2"/>
    <row r="107" s="28" customFormat="1" x14ac:dyDescent="0.2"/>
    <row r="108" s="28" customFormat="1" x14ac:dyDescent="0.2"/>
    <row r="109" s="28" customFormat="1" x14ac:dyDescent="0.2"/>
  </sheetData>
  <sheetProtection algorithmName="SHA-512" hashValue="t6YKkXD3Qpa48R78lf/tARTkMwO5T+t3Z8aRUi98KWXM6Guz75JbD085VNywsxsusfsuWq1Gb8acLJ1F74tyGg==" saltValue="qTPYUzCRFuGG++M3vn8vUg==" spinCount="100000" sheet="1" formatCells="0" formatColumns="0" formatRows="0"/>
  <mergeCells count="6">
    <mergeCell ref="B49:G49"/>
    <mergeCell ref="B2:G2"/>
    <mergeCell ref="B3:G3"/>
    <mergeCell ref="B4:G4"/>
    <mergeCell ref="B47:G47"/>
    <mergeCell ref="B48:G48"/>
  </mergeCells>
  <pageMargins left="0.25" right="0.25" top="0.75" bottom="0.75" header="0.3" footer="0.3"/>
  <pageSetup scale="4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Saul Rocha</cp:lastModifiedBy>
  <cp:lastPrinted>2023-07-19T21:54:36Z</cp:lastPrinted>
  <dcterms:created xsi:type="dcterms:W3CDTF">2019-12-06T17:20:35Z</dcterms:created>
  <dcterms:modified xsi:type="dcterms:W3CDTF">2023-07-19T21:55:14Z</dcterms:modified>
</cp:coreProperties>
</file>